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19200" windowHeight="7035" tabRatio="929" firstSheet="7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 COLEGIADO" sheetId="26" r:id="rId14"/>
    <sheet name="CRUCEROS MAY  INCIDENCIA" sheetId="20" r:id="rId15"/>
  </sheets>
  <definedNames>
    <definedName name="_xlnm.Print_Area" localSheetId="14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30" i="9" l="1"/>
  <c r="G35" i="13" l="1"/>
  <c r="C36" i="2"/>
  <c r="E29" i="14" l="1"/>
  <c r="D29" i="14"/>
  <c r="C19" i="2"/>
  <c r="C21" i="26" l="1"/>
  <c r="H17" i="32" l="1"/>
  <c r="I17" i="32" l="1"/>
  <c r="C17" i="8" l="1"/>
  <c r="D17" i="6"/>
  <c r="D19" i="5"/>
  <c r="D19" i="3"/>
  <c r="D19" i="2"/>
  <c r="D16" i="1"/>
  <c r="F31" i="14" l="1"/>
  <c r="C16" i="1" l="1"/>
  <c r="B29" i="8" l="1"/>
  <c r="B17" i="8"/>
  <c r="C17" i="6"/>
  <c r="C19" i="5"/>
  <c r="C19" i="3"/>
  <c r="C16" i="9" l="1"/>
  <c r="J12" i="32" l="1"/>
  <c r="J14" i="32"/>
  <c r="J16" i="32"/>
  <c r="J10" i="32"/>
  <c r="D17" i="32" l="1"/>
  <c r="E17" i="32"/>
  <c r="F17" i="32"/>
  <c r="G17" i="32"/>
  <c r="C17" i="32"/>
  <c r="J17" i="32" l="1"/>
  <c r="F32" i="14" l="1"/>
  <c r="F33" i="14"/>
  <c r="F34" i="14"/>
  <c r="H21" i="26" l="1"/>
  <c r="C63" i="18" l="1"/>
  <c r="C37" i="18"/>
  <c r="C33" i="15"/>
  <c r="C42" i="15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<sst xmlns="http://schemas.openxmlformats.org/spreadsheetml/2006/main" count="293" uniqueCount="200">
  <si>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</si>
  <si>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</si>
  <si>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</si>
  <si>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</si>
  <si>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</si>
  <si>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</si>
  <si>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</si>
  <si>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</si>
  <si>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</si>
  <si>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</si>
  <si>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</si>
  <si>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</si>
  <si>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</si>
  <si>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</si>
  <si>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</si>
  <si>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</si>
  <si>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</si>
  <si>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</si>
  <si>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</si>
  <si>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</si>
  <si>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</si>
  <si>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</si>
  <si>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</si>
  <si>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INCONFORMIDAD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</si>
  <si>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</si>
  <si>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</si>
  <si>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</si>
  <si>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</si>
  <si>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</si>
  <si>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</si>
  <si>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</si>
  <si>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</si>
  <si>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</si>
  <si>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</si>
  <si>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</si>
  <si>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</si>
  <si>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</si>
  <si>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</si>
  <si>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</si>
  <si>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</si>
  <si>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</si>
  <si>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</si>
  <si>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</si>
  <si>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</si>
  <si>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</si>
  <si>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</si>
  <si>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</si>
  <si>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</si>
  <si>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</si>
  <si>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</si>
  <si>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</si>
  <si>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</si>
  <si>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</si>
  <si>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</si>
  <si>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</si>
  <si>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</si>
  <si>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</si>
  <si>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</si>
  <si>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</si>
  <si>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</si>
  <si>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</si>
  <si>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</si>
  <si>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</si>
  <si>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</si>
  <si>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</si>
  <si>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</si>
  <si>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</si>
  <si>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</si>
  <si>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</si>
  <si>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</si>
  <si>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</si>
  <si>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</si>
  <si>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</si>
  <si>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</si>
  <si>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</si>
  <si>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</si>
  <si>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</si>
  <si>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</si>
  <si>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</si>
  <si>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</si>
  <si>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</si>
  <si>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</si>
  <si>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</si>
  <si>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</si>
  <si>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</si>
  <si>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</si>
  <si>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</si>
  <si>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</si>
  <si>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</si>
  <si>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</si>
  <si>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</si>
  <si>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</si>
  <si>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</si>
  <si>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</si>
  <si>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</si>
  <si>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</si>
  <si>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</si>
  <si>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</si>
  <si>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</si>
  <si>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</si>
  <si>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</si>
  <si>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</si>
  <si>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</si>
  <si>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</si>
  <si>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</si>
  <si>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</si>
  <si>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APELACIÓN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</si>
  <si>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</si>
  <si>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</si>
  <si>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</si>
  <si>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</si>
  <si>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</si>
  <si>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</si>
  <si>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PROCEDIMIENTOS RECIBIDOS JUZGADO COLEGIADO</t>
  </si>
  <si>
    <t>PROCEDIMIENTOS CONCLUIDOS JUZGADO COLEGIADO</t>
  </si>
  <si>
    <t>DE 17 AÑOS</t>
  </si>
  <si>
    <t>MAYORES DE EDAD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</si>
  <si>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</si>
  <si>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</si>
  <si>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</si>
  <si>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</si>
  <si>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</si>
  <si>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</si>
  <si>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</si>
  <si>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</si>
  <si>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</si>
  <si>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</si>
  <si>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</si>
  <si>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</si>
  <si>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</si>
  <si>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</si>
  <si>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</si>
  <si>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</si>
  <si>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</si>
  <si>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</si>
  <si>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</si>
  <si>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</si>
  <si>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</si>
  <si>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</si>
  <si>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</si>
  <si>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</si>
  <si>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</si>
  <si>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</si>
  <si>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</si>
  <si>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</si>
  <si>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</si>
  <si>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</si>
  <si>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</si>
  <si>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</si>
  <si>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</si>
  <si>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 xml:space="preserve">EXHORTO </t>
  </si>
  <si>
    <t>AGOSTO</t>
  </si>
  <si>
    <t xml:space="preserve">A G O S T O </t>
  </si>
  <si>
    <t>ABRIR LA PUERTA</t>
  </si>
  <si>
    <t>Otras</t>
  </si>
  <si>
    <t>Gruas Silva</t>
  </si>
  <si>
    <t>AGO/2018</t>
  </si>
  <si>
    <t>AGO /2018</t>
  </si>
  <si>
    <t>GRÚAS   2018</t>
  </si>
  <si>
    <t>PROCED. RECIBIDOS</t>
  </si>
  <si>
    <t>PROCED. CONCLUIDOS</t>
  </si>
  <si>
    <t>COMPARATIVO ACCIDENTES VIALES  AGOSTO    2018 - 2019</t>
  </si>
  <si>
    <t>AGO/2019</t>
  </si>
  <si>
    <t>COMPARATIVO DE CAUSAS DETERMINANTES  AGOSTO 2018 - 2019</t>
  </si>
  <si>
    <t xml:space="preserve"> EDAD   DE LOS CONDUCTORES QUE PARTICIPAN EN UN ACCIDENTE VIAL   EN EL MES DE  AGOSTO  2019</t>
  </si>
  <si>
    <t>ACCIDENTES VIALES POR HORA EN EL MES DE  AGOSTO   2019</t>
  </si>
  <si>
    <t>EDAD  DE LOS CONDUCTORES INVOLUCRADOS EN ESTADO  DE EBRIEDAD 2019</t>
  </si>
  <si>
    <t>ESTADO  DE   EBRIEDAD  POR HORA AGOSTO  2019</t>
  </si>
  <si>
    <t>DOCUMENTACIÓN DE LOS VEHICULOS PARTICIPANTES EN ACCIDENTE VIAL EN EL MES DE AGOSTO   2019</t>
  </si>
  <si>
    <t>DE AGOSTO  2019</t>
  </si>
  <si>
    <t>DE  AGOSTO 2019</t>
  </si>
  <si>
    <t>COMPARATIVO DE GRÚAS UTILIZADAS  AGOSTO    2018 - 2019</t>
  </si>
  <si>
    <t>GRÚAS   2019</t>
  </si>
  <si>
    <t>COMPARATIVA DE  ASUNTOS VIALES CONSIGNADOS  AL M.P. AGOSTO    2018 - 2019</t>
  </si>
  <si>
    <t>COMPARATIVA DE  DETENIDOS   AGOSTO    2018 - 2019</t>
  </si>
  <si>
    <t>SALIDAS  DISTINTAS A LA MULTA 2019</t>
  </si>
  <si>
    <t>CERTIFICADOS Y ALCOHOLIMETRIAS REALIZADAS 2019</t>
  </si>
  <si>
    <t>A G O S T O    2 0 1 9</t>
  </si>
  <si>
    <t>IBA SOBRE EL VEHÍCULO</t>
  </si>
  <si>
    <t>VEHICULOS OFICIALES (auto y moto)</t>
  </si>
  <si>
    <t>Gruas Torreón</t>
  </si>
  <si>
    <t>IRREGULAR</t>
  </si>
  <si>
    <t>BLVD. DIAGONAL REFORMA Y AV. JUAREEZ</t>
  </si>
  <si>
    <t>BLVD. REVOLUCION Y AV. IGNACIO COMONFORT</t>
  </si>
  <si>
    <t>CALZ. SALTILLO 400 Y PASEO DEL OLIMPO</t>
  </si>
  <si>
    <t>BLVD. INDEPENDENCIA Y C. ACUÑA</t>
  </si>
  <si>
    <t>BLVD. PEDRO RDZ.  TRIANA Y CALZ JOSÉ VASCONCELOS</t>
  </si>
  <si>
    <t>BLVD. TORREÓN MATAMOROS Y CALZ. DIVISIÓN DEL NORTE</t>
  </si>
  <si>
    <t>AV. FCO. I. MADERO Y AV. ZACATECAS</t>
  </si>
  <si>
    <t>BLVD. TORREÓN MATAMOROS Y CALZ. XOCHIMILCO</t>
  </si>
  <si>
    <t>AV. IGNACIO COMONFORT Y AV. ALLENDE</t>
  </si>
  <si>
    <t>AV. HIDALGO Y AV. FCO. I. MADERO</t>
  </si>
  <si>
    <t>CALZ. RAMÓN MENDEZ Y AV. OCAMPO</t>
  </si>
  <si>
    <t>TORREÓN MATAMOROS FRENTE  AL CAMPO MILITAR</t>
  </si>
  <si>
    <t>TORREÓN MATAMOROS Y  C. 68</t>
  </si>
  <si>
    <t>CALZ. CUAUTHEMOC Y  C. MADRID</t>
  </si>
  <si>
    <t>PERIFERICO RAÚL LÓPEZ  SÁNCHEZ  Y CARRET. TORREÓN SAN PEDRO</t>
  </si>
  <si>
    <t>PERIFERICO RAÚL LÓPEZ SÁNCHEZ Y BLVD  EL TAJITO</t>
  </si>
  <si>
    <t>PERIFERICO RAÚL LÓPEZ SÁNCHEZ Y AV. PROLONG. BRAVO OTE</t>
  </si>
  <si>
    <t>PERIFERICO RAÚL LÓPEZ SANCHRZ Y DIFERENTES 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</si>
</sst>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6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3" fontId="7" fillId="3" borderId="28" xfId="2" applyNumberFormat="1" applyFont="1" applyFill="1" applyBorder="1" applyAlignment="1">
      <alignment horizontal="center" vertical="center"/>
    </xf>
    <xf numFmtId="3" fontId="7" fillId="3" borderId="29" xfId="2" applyNumberFormat="1" applyFont="1" applyFill="1" applyBorder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3" fontId="8" fillId="0" borderId="41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/>
    </xf>
    <xf numFmtId="0" fontId="7" fillId="0" borderId="42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3" fontId="7" fillId="3" borderId="31" xfId="2" applyNumberFormat="1" applyFont="1" applyFill="1" applyBorder="1" applyAlignment="1">
      <alignment horizontal="center" vertical="center"/>
    </xf>
    <xf numFmtId="3" fontId="7" fillId="3" borderId="32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7" xfId="2" applyNumberFormat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 wrapText="1"/>
    </xf>
    <xf numFmtId="3" fontId="7" fillId="0" borderId="48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wrapText="1"/>
    </xf>
    <xf numFmtId="3" fontId="8" fillId="0" borderId="26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/>
    <xf numFmtId="3" fontId="8" fillId="0" borderId="34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 wrapText="1"/>
    </xf>
    <xf numFmtId="3" fontId="8" fillId="0" borderId="41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7" fillId="0" borderId="0" xfId="2" applyFont="1" applyAlignment="1"/>
    <xf numFmtId="0" fontId="8" fillId="0" borderId="50" xfId="2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2" xfId="2" applyNumberFormat="1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 wrapText="1"/>
    </xf>
    <xf numFmtId="3" fontId="8" fillId="2" borderId="44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7" fillId="0" borderId="10" xfId="2" applyFont="1" applyBorder="1" applyAlignment="1">
      <alignment vertical="center" wrapText="1"/>
    </xf>
    <xf numFmtId="0" fontId="17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5" xfId="0" applyFont="1" applyBorder="1"/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8" fillId="0" borderId="2" xfId="2" applyNumberFormat="1" applyFont="1" applyBorder="1" applyAlignment="1">
      <alignment horizontal="center" vertical="center"/>
    </xf>
    <xf numFmtId="3" fontId="18" fillId="0" borderId="3" xfId="2" applyNumberFormat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center" vertical="center" wrapText="1" readingOrder="1"/>
    </xf>
    <xf numFmtId="0" fontId="7" fillId="0" borderId="58" xfId="2" applyFont="1" applyFill="1" applyBorder="1" applyAlignment="1">
      <alignment horizontal="center" vertical="center" wrapText="1"/>
    </xf>
    <xf numFmtId="3" fontId="7" fillId="0" borderId="59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 wrapText="1" readingOrder="1"/>
    </xf>
    <xf numFmtId="0" fontId="8" fillId="0" borderId="0" xfId="2" applyNumberFormat="1" applyFont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5" xfId="2" applyFont="1" applyBorder="1" applyAlignment="1"/>
    <xf numFmtId="0" fontId="8" fillId="0" borderId="0" xfId="0" applyFont="1"/>
    <xf numFmtId="0" fontId="22" fillId="0" borderId="0" xfId="0" applyFont="1"/>
    <xf numFmtId="0" fontId="22" fillId="0" borderId="21" xfId="0" applyFont="1" applyBorder="1"/>
    <xf numFmtId="0" fontId="23" fillId="0" borderId="0" xfId="0" applyFont="1" applyAlignment="1">
      <alignment horizontal="center"/>
    </xf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5" fillId="0" borderId="40" xfId="2" quotePrefix="1" applyFont="1" applyFill="1" applyBorder="1" applyAlignment="1">
      <alignment horizontal="center" vertical="center" wrapText="1" readingOrder="1"/>
    </xf>
    <xf numFmtId="0" fontId="22" fillId="0" borderId="1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50" xfId="0" applyFont="1" applyBorder="1"/>
    <xf numFmtId="0" fontId="22" fillId="0" borderId="14" xfId="0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5" xfId="2" applyFont="1" applyBorder="1" applyAlignment="1"/>
    <xf numFmtId="0" fontId="7" fillId="0" borderId="26" xfId="2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24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20" fillId="0" borderId="0" xfId="2" applyFont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49" xfId="0" applyFont="1" applyBorder="1" applyAlignment="1"/>
    <xf numFmtId="0" fontId="8" fillId="0" borderId="25" xfId="0" applyFont="1" applyBorder="1" applyAlignment="1"/>
    <xf numFmtId="0" fontId="8" fillId="0" borderId="21" xfId="0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7" fillId="4" borderId="0" xfId="2" applyFont="1" applyFill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wrapText="1"/>
    </xf>
    <xf numFmtId="0" fontId="22" fillId="0" borderId="3" xfId="0" applyFont="1" applyBorder="1" applyAlignment="1">
      <alignment horizontal="center" wrapText="1"/>
    </xf>
    <xf numFmtId="0" fontId="30" fillId="0" borderId="2" xfId="0" applyFont="1" applyBorder="1" applyAlignment="1">
      <alignment horizontal="center"/>
    </xf>
    <xf numFmtId="17" fontId="8" fillId="0" borderId="13" xfId="0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8" fillId="0" borderId="8" xfId="2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27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4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27" fillId="0" borderId="5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wrapText="1"/>
    </xf>
    <xf numFmtId="0" fontId="25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wrapText="1"/>
    </xf>
    <xf numFmtId="0" fontId="25" fillId="0" borderId="56" xfId="0" applyFont="1" applyFill="1" applyBorder="1" applyAlignment="1">
      <alignment horizontal="center"/>
    </xf>
    <xf numFmtId="0" fontId="23" fillId="0" borderId="18" xfId="0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22" fillId="0" borderId="55" xfId="0" applyNumberFormat="1" applyFont="1" applyFill="1" applyBorder="1" applyAlignment="1">
      <alignment horizontal="center"/>
    </xf>
    <xf numFmtId="0" fontId="22" fillId="0" borderId="62" xfId="0" applyFont="1" applyFill="1" applyBorder="1" applyAlignment="1">
      <alignment horizontal="center" vertical="center"/>
    </xf>
    <xf numFmtId="0" fontId="23" fillId="0" borderId="21" xfId="0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3" fillId="0" borderId="25" xfId="0" applyFont="1" applyFill="1" applyBorder="1"/>
    <xf numFmtId="0" fontId="22" fillId="0" borderId="22" xfId="0" applyFont="1" applyFill="1" applyBorder="1" applyAlignment="1">
      <alignment horizontal="center"/>
    </xf>
    <xf numFmtId="0" fontId="22" fillId="0" borderId="61" xfId="0" applyFont="1" applyFill="1" applyBorder="1" applyAlignment="1">
      <alignment horizontal="center"/>
    </xf>
    <xf numFmtId="0" fontId="22" fillId="0" borderId="61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7" fillId="0" borderId="15" xfId="0" applyFont="1" applyFill="1" applyBorder="1"/>
    <xf numFmtId="0" fontId="6" fillId="0" borderId="15" xfId="0" applyFont="1" applyBorder="1"/>
    <xf numFmtId="0" fontId="8" fillId="0" borderId="0" xfId="2" applyFont="1" applyBorder="1" applyAlignment="1">
      <alignment vertical="center" wrapText="1"/>
    </xf>
    <xf numFmtId="0" fontId="8" fillId="0" borderId="4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7" fillId="5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0" fillId="5" borderId="16" xfId="0" applyFill="1" applyBorder="1"/>
    <xf numFmtId="0" fontId="0" fillId="5" borderId="17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0" fontId="6" fillId="5" borderId="35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5" borderId="33" xfId="0" applyFont="1" applyFill="1" applyBorder="1" applyAlignment="1">
      <alignment horizontal="center" wrapText="1"/>
    </xf>
    <xf numFmtId="0" fontId="7" fillId="5" borderId="34" xfId="0" applyFont="1" applyFill="1" applyBorder="1" applyAlignment="1">
      <alignment horizontal="center" wrapText="1"/>
    </xf>
    <xf numFmtId="0" fontId="7" fillId="5" borderId="35" xfId="0" applyFont="1" applyFill="1" applyBorder="1" applyAlignment="1">
      <alignment horizontal="center" wrapText="1"/>
    </xf>
    <xf numFmtId="0" fontId="7" fillId="5" borderId="38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9" xfId="0" applyFont="1" applyFill="1" applyBorder="1" applyAlignment="1">
      <alignment horizontal="center" wrapText="1"/>
    </xf>
    <xf numFmtId="49" fontId="11" fillId="0" borderId="15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</cellXfs>
  <cellStyles count="12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3" xfId="7"/>
    <cellStyle name="Normal 3 2 3 2" xfId="9"/>
    <cellStyle name="Normal 3 2 3 2 2" xfId="10"/>
    <cellStyle name="Normal 3 2 3 2 3" xfId="11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AGO/2019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341</c:v>
                </c:pt>
                <c:pt idx="1">
                  <c:v>12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331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991168"/>
        <c:axId val="193554688"/>
        <c:axId val="0"/>
      </c:bar3DChart>
      <c:catAx>
        <c:axId val="19399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54688"/>
        <c:crosses val="autoZero"/>
        <c:auto val="1"/>
        <c:lblAlgn val="ctr"/>
        <c:lblOffset val="100"/>
        <c:noMultiLvlLbl val="0"/>
      </c:catAx>
      <c:valAx>
        <c:axId val="19355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99116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905024"/>
        <c:axId val="161114944"/>
        <c:axId val="0"/>
      </c:bar3DChart>
      <c:catAx>
        <c:axId val="195905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1114944"/>
        <c:crosses val="autoZero"/>
        <c:auto val="1"/>
        <c:lblAlgn val="ctr"/>
        <c:lblOffset val="100"/>
        <c:noMultiLvlLbl val="0"/>
      </c:catAx>
      <c:valAx>
        <c:axId val="16111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90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7"/>
          <c:w val="0.81388888888889765"/>
          <c:h val="0.61724140781616299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4.4399589311744425E-2"/>
                  <c:y val="-3.8216560509554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292632067722571"/>
                  <c:y val="-1.4596434353143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 '!$B$13:$B$14</c:f>
              <c:strCache>
                <c:ptCount val="2"/>
                <c:pt idx="0">
                  <c:v>GRÚAS   2019</c:v>
                </c:pt>
                <c:pt idx="1">
                  <c:v>GRÚAS   2018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265</c:v>
                </c:pt>
                <c:pt idx="1">
                  <c:v>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083136"/>
        <c:axId val="197002944"/>
        <c:axId val="0"/>
      </c:bar3DChart>
      <c:catAx>
        <c:axId val="1970831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97002944"/>
        <c:crosses val="autoZero"/>
        <c:auto val="1"/>
        <c:lblAlgn val="ctr"/>
        <c:lblOffset val="100"/>
        <c:noMultiLvlLbl val="0"/>
      </c:catAx>
      <c:valAx>
        <c:axId val="197002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708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AGO/2019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29</c:v>
                </c:pt>
                <c:pt idx="1">
                  <c:v>22</c:v>
                </c:pt>
                <c:pt idx="2">
                  <c:v>37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3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34</c:v>
                </c:pt>
                <c:pt idx="1">
                  <c:v>17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905536"/>
        <c:axId val="197006976"/>
        <c:axId val="0"/>
      </c:bar3DChart>
      <c:catAx>
        <c:axId val="19590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006976"/>
        <c:crosses val="autoZero"/>
        <c:auto val="1"/>
        <c:lblAlgn val="ctr"/>
        <c:lblOffset val="100"/>
        <c:noMultiLvlLbl val="0"/>
      </c:catAx>
      <c:valAx>
        <c:axId val="197006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9055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622950819672149E-2"/>
                </c:manualLayout>
              </c:layout>
              <c:spPr/>
              <c:txPr>
                <a:bodyPr/>
                <a:lstStyle/>
                <a:p>
                  <a:pPr>
                    <a:defRPr sz="32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866141732283325E-2"/>
                  <c:y val="-3.6065573770491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904</c:v>
                </c:pt>
                <c:pt idx="1">
                  <c:v>757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743</c:v>
                </c:pt>
                <c:pt idx="1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597824"/>
        <c:axId val="195864832"/>
        <c:axId val="0"/>
      </c:bar3DChart>
      <c:catAx>
        <c:axId val="195597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864832"/>
        <c:crosses val="autoZero"/>
        <c:auto val="1"/>
        <c:lblAlgn val="ctr"/>
        <c:lblOffset val="100"/>
        <c:noMultiLvlLbl val="0"/>
      </c:catAx>
      <c:valAx>
        <c:axId val="195864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5978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'SALIDAS DIF.  MULTA'!$C$9:$I$9</c:f>
              <c:strCache>
                <c:ptCount val="7"/>
                <c:pt idx="0">
                  <c:v>CUMPLIDOS</c:v>
                </c:pt>
                <c:pt idx="1">
                  <c:v>ACTIVIDAD</c:v>
                </c:pt>
                <c:pt idx="2">
                  <c:v>AMONESTADOS</c:v>
                </c:pt>
                <c:pt idx="3">
                  <c:v>SIN EVIDENCIA</c:v>
                </c:pt>
                <c:pt idx="4">
                  <c:v>PREESC. MÉDICA</c:v>
                </c:pt>
                <c:pt idx="5">
                  <c:v>A.A.</c:v>
                </c:pt>
                <c:pt idx="6">
                  <c:v>OTROS MOTIVOS</c:v>
                </c:pt>
              </c:strCache>
            </c:strRef>
          </c:cat>
          <c:val>
            <c:numRef>
              <c:f>'SALIDAS DIF.  MULTA'!$C$17:$I$17</c:f>
              <c:numCache>
                <c:formatCode>General</c:formatCode>
                <c:ptCount val="7"/>
                <c:pt idx="0">
                  <c:v>532</c:v>
                </c:pt>
                <c:pt idx="1">
                  <c:v>9</c:v>
                </c:pt>
                <c:pt idx="2">
                  <c:v>87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367424"/>
        <c:axId val="195869440"/>
        <c:axId val="0"/>
      </c:bar3DChart>
      <c:catAx>
        <c:axId val="1473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95869440"/>
        <c:crosses val="autoZero"/>
        <c:auto val="1"/>
        <c:lblAlgn val="ctr"/>
        <c:lblOffset val="100"/>
        <c:noMultiLvlLbl val="0"/>
      </c:catAx>
      <c:valAx>
        <c:axId val="195869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736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'AREA MEDICA'!$B$15:$B$21</c:f>
              <c:strCache>
                <c:ptCount val="6"/>
                <c:pt idx="0">
                  <c:v>Detenidos</c:v>
                </c:pt>
                <c:pt idx="1">
                  <c:v>Peritos</c:v>
                </c:pt>
                <c:pt idx="2">
                  <c:v>Otras Corporaciones</c:v>
                </c:pt>
                <c:pt idx="5">
                  <c:v>Alcoholimetrias</c:v>
                </c:pt>
              </c:strCache>
            </c:strRef>
          </c:cat>
          <c:val>
            <c:numRef>
              <c:f>'AREA MEDICA'!$C$15:$C$21</c:f>
              <c:numCache>
                <c:formatCode>General</c:formatCode>
                <c:ptCount val="6"/>
                <c:pt idx="0">
                  <c:v>1675</c:v>
                </c:pt>
                <c:pt idx="1">
                  <c:v>320</c:v>
                </c:pt>
                <c:pt idx="2">
                  <c:v>35</c:v>
                </c:pt>
                <c:pt idx="5">
                  <c:v>351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957952"/>
        <c:axId val="215841536"/>
        <c:axId val="0"/>
      </c:bar3DChart>
      <c:catAx>
        <c:axId val="16095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15841536"/>
        <c:crosses val="autoZero"/>
        <c:auto val="1"/>
        <c:lblAlgn val="ctr"/>
        <c:lblOffset val="100"/>
        <c:noMultiLvlLbl val="0"/>
      </c:catAx>
      <c:valAx>
        <c:axId val="21584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095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DETERM.'!$C$11</c:f>
              <c:strCache>
                <c:ptCount val="1"/>
                <c:pt idx="0">
                  <c:v>AGO/2019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DETERM.'!$B$12:$B$17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DETERM.'!$C$12:$C$17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29</c:v>
                </c:pt>
                <c:pt idx="3">
                  <c:v>53</c:v>
                </c:pt>
                <c:pt idx="4">
                  <c:v>77</c:v>
                </c:pt>
                <c:pt idx="5">
                  <c:v>201</c:v>
                </c:pt>
              </c:numCache>
            </c:numRef>
          </c:val>
        </c:ser>
        <c:ser>
          <c:idx val="1"/>
          <c:order val="1"/>
          <c:tx>
            <c:strRef>
              <c:f>'CAUSAS DETERM.'!$D$11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DETERM.'!$B$12:$B$17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DETERM.'!$D$12:$D$17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34</c:v>
                </c:pt>
                <c:pt idx="3">
                  <c:v>52</c:v>
                </c:pt>
                <c:pt idx="4">
                  <c:v>53</c:v>
                </c:pt>
                <c:pt idx="5">
                  <c:v>215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990528"/>
        <c:axId val="193558720"/>
        <c:axId val="0"/>
      </c:bar3DChart>
      <c:catAx>
        <c:axId val="17199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558720"/>
        <c:crosses val="autoZero"/>
        <c:auto val="1"/>
        <c:lblAlgn val="ctr"/>
        <c:lblOffset val="100"/>
        <c:noMultiLvlLbl val="0"/>
      </c:catAx>
      <c:valAx>
        <c:axId val="193558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19905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27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21</c:v>
                </c:pt>
                <c:pt idx="1">
                  <c:v>36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934336"/>
        <c:axId val="194833216"/>
        <c:axId val="0"/>
      </c:bar3DChart>
      <c:catAx>
        <c:axId val="193934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833216"/>
        <c:crosses val="autoZero"/>
        <c:auto val="1"/>
        <c:lblAlgn val="ctr"/>
        <c:lblOffset val="100"/>
        <c:noMultiLvlLbl val="0"/>
      </c:catAx>
      <c:valAx>
        <c:axId val="19483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3934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933312"/>
        <c:axId val="194837248"/>
        <c:axId val="0"/>
      </c:bar3DChart>
      <c:catAx>
        <c:axId val="193933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837248"/>
        <c:crosses val="autoZero"/>
        <c:auto val="1"/>
        <c:lblAlgn val="ctr"/>
        <c:lblOffset val="100"/>
        <c:noMultiLvlLbl val="0"/>
      </c:catAx>
      <c:valAx>
        <c:axId val="194837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39333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89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93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83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77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23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934848"/>
        <c:axId val="195267392"/>
        <c:axId val="0"/>
      </c:bar3DChart>
      <c:catAx>
        <c:axId val="193934848"/>
        <c:scaling>
          <c:orientation val="minMax"/>
        </c:scaling>
        <c:delete val="1"/>
        <c:axPos val="b"/>
        <c:majorTickMark val="none"/>
        <c:minorTickMark val="none"/>
        <c:tickLblPos val="none"/>
        <c:crossAx val="195267392"/>
        <c:crosses val="autoZero"/>
        <c:auto val="1"/>
        <c:lblAlgn val="ctr"/>
        <c:lblOffset val="100"/>
        <c:noMultiLvlLbl val="0"/>
      </c:catAx>
      <c:valAx>
        <c:axId val="195267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39348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54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4E-3"/>
          <c:y val="0.22827715355805245"/>
          <c:w val="0.95791487326638813"/>
          <c:h val="0.6666604736205926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004928"/>
        <c:axId val="195269696"/>
        <c:axId val="0"/>
      </c:bar3DChart>
      <c:catAx>
        <c:axId val="19500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269696"/>
        <c:crosses val="autoZero"/>
        <c:auto val="1"/>
        <c:lblAlgn val="ctr"/>
        <c:lblOffset val="100"/>
        <c:noMultiLvlLbl val="0"/>
      </c:catAx>
      <c:valAx>
        <c:axId val="1952696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500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26</c:v>
                </c:pt>
                <c:pt idx="9">
                  <c:v>21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31</c:v>
                </c:pt>
                <c:pt idx="14">
                  <c:v>23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10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758080"/>
        <c:axId val="195143936"/>
        <c:axId val="0"/>
      </c:bar3DChart>
      <c:catAx>
        <c:axId val="19575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143936"/>
        <c:crosses val="autoZero"/>
        <c:auto val="1"/>
        <c:lblAlgn val="ctr"/>
        <c:lblOffset val="100"/>
        <c:noMultiLvlLbl val="0"/>
      </c:catAx>
      <c:valAx>
        <c:axId val="1951439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575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26</c:v>
                </c:pt>
                <c:pt idx="9">
                  <c:v>21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31</c:v>
                </c:pt>
                <c:pt idx="14">
                  <c:v>23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10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57568"/>
        <c:axId val="161113792"/>
        <c:axId val="0"/>
      </c:bar3DChart>
      <c:catAx>
        <c:axId val="195757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1113792"/>
        <c:crosses val="autoZero"/>
        <c:auto val="1"/>
        <c:lblAlgn val="ctr"/>
        <c:lblOffset val="100"/>
        <c:noMultiLvlLbl val="0"/>
      </c:catAx>
      <c:valAx>
        <c:axId val="16111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75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5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6</xdr:row>
      <xdr:rowOff>736600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08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546100</xdr:colOff>
      <xdr:row>9</xdr:row>
      <xdr:rowOff>228600</xdr:rowOff>
    </xdr:from>
    <xdr:to>
      <xdr:col>13</xdr:col>
      <xdr:colOff>177800</xdr:colOff>
      <xdr:row>25</xdr:row>
      <xdr:rowOff>50800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336578</xdr:colOff>
      <xdr:row>3</xdr:row>
      <xdr:rowOff>152400</xdr:rowOff>
    </xdr:from>
    <xdr:to>
      <xdr:col>12</xdr:col>
      <xdr:colOff>666724</xdr:colOff>
      <xdr:row>6</xdr:row>
      <xdr:rowOff>673100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664978" y="6477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44568</xdr:colOff>
      <xdr:row>32</xdr:row>
      <xdr:rowOff>127000</xdr:rowOff>
    </xdr:from>
    <xdr:to>
      <xdr:col>12</xdr:col>
      <xdr:colOff>759596</xdr:colOff>
      <xdr:row>37</xdr:row>
      <xdr:rowOff>52093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572868" y="79629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4</xdr:col>
      <xdr:colOff>247648</xdr:colOff>
      <xdr:row>12</xdr:row>
      <xdr:rowOff>317500</xdr:rowOff>
    </xdr:from>
    <xdr:to>
      <xdr:col>12</xdr:col>
      <xdr:colOff>444499</xdr:colOff>
      <xdr:row>30</xdr:row>
      <xdr:rowOff>88900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393610</xdr:colOff>
      <xdr:row>2</xdr:row>
      <xdr:rowOff>25400</xdr:rowOff>
    </xdr:from>
    <xdr:to>
      <xdr:col>13</xdr:col>
      <xdr:colOff>723756</xdr:colOff>
      <xdr:row>7</xdr:row>
      <xdr:rowOff>88900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83810" y="4064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254000</xdr:colOff>
      <xdr:row>33</xdr:row>
      <xdr:rowOff>165100</xdr:rowOff>
    </xdr:from>
    <xdr:to>
      <xdr:col>14</xdr:col>
      <xdr:colOff>168928</xdr:colOff>
      <xdr:row>37</xdr:row>
      <xdr:rowOff>153693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944100" y="77089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165100</xdr:colOff>
      <xdr:row>11</xdr:row>
      <xdr:rowOff>152400</xdr:rowOff>
    </xdr:from>
    <xdr:to>
      <xdr:col>12</xdr:col>
      <xdr:colOff>533400</xdr:colOff>
      <xdr:row>24</xdr:row>
      <xdr:rowOff>203200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406310</xdr:colOff>
      <xdr:row>2</xdr:row>
      <xdr:rowOff>63500</xdr:rowOff>
    </xdr:from>
    <xdr:to>
      <xdr:col>13</xdr:col>
      <xdr:colOff>736456</xdr:colOff>
      <xdr:row>7</xdr:row>
      <xdr:rowOff>127000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010" y="4445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304800</xdr:colOff>
      <xdr:row>25</xdr:row>
      <xdr:rowOff>88900</xdr:rowOff>
    </xdr:from>
    <xdr:to>
      <xdr:col>13</xdr:col>
      <xdr:colOff>219728</xdr:colOff>
      <xdr:row>27</xdr:row>
      <xdr:rowOff>52093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131300" y="77343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698500</xdr:colOff>
      <xdr:row>11</xdr:row>
      <xdr:rowOff>406400</xdr:rowOff>
    </xdr:from>
    <xdr:to>
      <xdr:col>12</xdr:col>
      <xdr:colOff>38100</xdr:colOff>
      <xdr:row>24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101510</xdr:colOff>
      <xdr:row>2</xdr:row>
      <xdr:rowOff>0</xdr:rowOff>
    </xdr:from>
    <xdr:to>
      <xdr:col>13</xdr:col>
      <xdr:colOff>431656</xdr:colOff>
      <xdr:row>7</xdr:row>
      <xdr:rowOff>63500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28310" y="3810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228600</xdr:colOff>
      <xdr:row>26</xdr:row>
      <xdr:rowOff>241300</xdr:rowOff>
    </xdr:from>
    <xdr:to>
      <xdr:col>13</xdr:col>
      <xdr:colOff>143528</xdr:colOff>
      <xdr:row>28</xdr:row>
      <xdr:rowOff>280693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855200" y="78105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28575</xdr:rowOff>
    </xdr:from>
    <xdr:to>
      <xdr:col>1</xdr:col>
      <xdr:colOff>1009650</xdr:colOff>
      <xdr:row>5</xdr:row>
      <xdr:rowOff>95250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638175" y="1905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123826</xdr:colOff>
      <xdr:row>17</xdr:row>
      <xdr:rowOff>200025</xdr:rowOff>
    </xdr:from>
    <xdr:to>
      <xdr:col>9</xdr:col>
      <xdr:colOff>66676</xdr:colOff>
      <xdr:row>31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18960</xdr:colOff>
      <xdr:row>1</xdr:row>
      <xdr:rowOff>38100</xdr:rowOff>
    </xdr:from>
    <xdr:to>
      <xdr:col>10</xdr:col>
      <xdr:colOff>28575</xdr:colOff>
      <xdr:row>6</xdr:row>
      <xdr:rowOff>119025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96310" y="200025"/>
          <a:ext cx="990690" cy="8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142875</xdr:colOff>
      <xdr:row>35</xdr:row>
      <xdr:rowOff>3175</xdr:rowOff>
    </xdr:from>
    <xdr:to>
      <xdr:col>9</xdr:col>
      <xdr:colOff>200025</xdr:colOff>
      <xdr:row>38</xdr:row>
      <xdr:rowOff>107206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658100" y="6975475"/>
          <a:ext cx="1819275" cy="5898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142874</xdr:rowOff>
    </xdr:from>
    <xdr:to>
      <xdr:col>1</xdr:col>
      <xdr:colOff>760255</xdr:colOff>
      <xdr:row>7</xdr:row>
      <xdr:rowOff>133349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590549" y="304799"/>
          <a:ext cx="73168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819150</xdr:colOff>
      <xdr:row>21</xdr:row>
      <xdr:rowOff>57150</xdr:rowOff>
    </xdr:from>
    <xdr:to>
      <xdr:col>9</xdr:col>
      <xdr:colOff>171450</xdr:colOff>
      <xdr:row>38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247560</xdr:colOff>
      <xdr:row>2</xdr:row>
      <xdr:rowOff>47625</xdr:rowOff>
    </xdr:from>
    <xdr:to>
      <xdr:col>9</xdr:col>
      <xdr:colOff>438150</xdr:colOff>
      <xdr:row>7</xdr:row>
      <xdr:rowOff>128550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19985" y="371475"/>
          <a:ext cx="990690" cy="8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371475</xdr:colOff>
      <xdr:row>37</xdr:row>
      <xdr:rowOff>3175</xdr:rowOff>
    </xdr:from>
    <xdr:to>
      <xdr:col>1</xdr:col>
      <xdr:colOff>1600200</xdr:colOff>
      <xdr:row>40</xdr:row>
      <xdr:rowOff>107206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71475" y="6289675"/>
          <a:ext cx="1819275" cy="5898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142875</xdr:rowOff>
    </xdr:from>
    <xdr:to>
      <xdr:col>1</xdr:col>
      <xdr:colOff>942975</xdr:colOff>
      <xdr:row>4</xdr:row>
      <xdr:rowOff>200025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85775" y="142875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380910</xdr:colOff>
      <xdr:row>0</xdr:row>
      <xdr:rowOff>85725</xdr:rowOff>
    </xdr:from>
    <xdr:to>
      <xdr:col>10</xdr:col>
      <xdr:colOff>571500</xdr:colOff>
      <xdr:row>4</xdr:row>
      <xdr:rowOff>319050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143785" y="85725"/>
          <a:ext cx="990690" cy="8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95250</xdr:colOff>
      <xdr:row>29</xdr:row>
      <xdr:rowOff>146050</xdr:rowOff>
    </xdr:from>
    <xdr:to>
      <xdr:col>10</xdr:col>
      <xdr:colOff>314325</xdr:colOff>
      <xdr:row>32</xdr:row>
      <xdr:rowOff>250081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58025" y="5603875"/>
          <a:ext cx="1819275" cy="5898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412778</xdr:colOff>
      <xdr:row>1</xdr:row>
      <xdr:rowOff>0</xdr:rowOff>
    </xdr:from>
    <xdr:to>
      <xdr:col>3</xdr:col>
      <xdr:colOff>209549</xdr:colOff>
      <xdr:row>5</xdr:row>
      <xdr:rowOff>102894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632478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2886075</xdr:colOff>
      <xdr:row>39</xdr:row>
      <xdr:rowOff>100675</xdr:rowOff>
    </xdr:from>
    <xdr:to>
      <xdr:col>1</xdr:col>
      <xdr:colOff>4293371</xdr:colOff>
      <xdr:row>42</xdr:row>
      <xdr:rowOff>71143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086100" y="7453975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317410</xdr:colOff>
      <xdr:row>1</xdr:row>
      <xdr:rowOff>50800</xdr:rowOff>
    </xdr:from>
    <xdr:to>
      <xdr:col>13</xdr:col>
      <xdr:colOff>647556</xdr:colOff>
      <xdr:row>6</xdr:row>
      <xdr:rowOff>50800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15610" y="2413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165100</xdr:colOff>
      <xdr:row>33</xdr:row>
      <xdr:rowOff>139700</xdr:rowOff>
    </xdr:from>
    <xdr:to>
      <xdr:col>13</xdr:col>
      <xdr:colOff>80028</xdr:colOff>
      <xdr:row>37</xdr:row>
      <xdr:rowOff>77493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63100" y="82550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615948</xdr:colOff>
      <xdr:row>10</xdr:row>
      <xdr:rowOff>241300</xdr:rowOff>
    </xdr:from>
    <xdr:to>
      <xdr:col>14</xdr:col>
      <xdr:colOff>444499</xdr:colOff>
      <xdr:row>30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241301</xdr:colOff>
      <xdr:row>1</xdr:row>
      <xdr:rowOff>78892</xdr:rowOff>
    </xdr:from>
    <xdr:to>
      <xdr:col>1</xdr:col>
      <xdr:colOff>685801</xdr:colOff>
      <xdr:row>6</xdr:row>
      <xdr:rowOff>145086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6665" t="11882" r="14583" b="14852"/>
        <a:stretch/>
      </xdr:blipFill>
      <xdr:spPr bwMode="auto">
        <a:xfrm>
          <a:off x="241301" y="269392"/>
          <a:ext cx="965200" cy="1082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44448</xdr:colOff>
      <xdr:row>10</xdr:row>
      <xdr:rowOff>114300</xdr:rowOff>
    </xdr:from>
    <xdr:to>
      <xdr:col>13</xdr:col>
      <xdr:colOff>469899</xdr:colOff>
      <xdr:row>26</xdr:row>
      <xdr:rowOff>88900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673010</xdr:colOff>
      <xdr:row>2</xdr:row>
      <xdr:rowOff>0</xdr:rowOff>
    </xdr:from>
    <xdr:to>
      <xdr:col>14</xdr:col>
      <xdr:colOff>203056</xdr:colOff>
      <xdr:row>7</xdr:row>
      <xdr:rowOff>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47410" y="3810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63500</xdr:colOff>
      <xdr:row>30</xdr:row>
      <xdr:rowOff>165100</xdr:rowOff>
    </xdr:from>
    <xdr:to>
      <xdr:col>12</xdr:col>
      <xdr:colOff>778528</xdr:colOff>
      <xdr:row>34</xdr:row>
      <xdr:rowOff>153693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37700" y="72517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177801</xdr:rowOff>
    </xdr:from>
    <xdr:to>
      <xdr:col>1</xdr:col>
      <xdr:colOff>1028700</xdr:colOff>
      <xdr:row>6</xdr:row>
      <xdr:rowOff>165100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508000" y="177801"/>
          <a:ext cx="1028700" cy="116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584200</xdr:colOff>
      <xdr:row>9</xdr:row>
      <xdr:rowOff>152400</xdr:rowOff>
    </xdr:from>
    <xdr:to>
      <xdr:col>13</xdr:col>
      <xdr:colOff>482600</xdr:colOff>
      <xdr:row>24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673010</xdr:colOff>
      <xdr:row>1</xdr:row>
      <xdr:rowOff>63500</xdr:rowOff>
    </xdr:from>
    <xdr:to>
      <xdr:col>14</xdr:col>
      <xdr:colOff>203056</xdr:colOff>
      <xdr:row>6</xdr:row>
      <xdr:rowOff>88900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34710" y="254000"/>
          <a:ext cx="1130246" cy="1016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520700</xdr:colOff>
      <xdr:row>32</xdr:row>
      <xdr:rowOff>177800</xdr:rowOff>
    </xdr:from>
    <xdr:to>
      <xdr:col>13</xdr:col>
      <xdr:colOff>435628</xdr:colOff>
      <xdr:row>36</xdr:row>
      <xdr:rowOff>166393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982200" y="76073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47626</xdr:colOff>
      <xdr:row>8</xdr:row>
      <xdr:rowOff>333373</xdr:rowOff>
    </xdr:from>
    <xdr:to>
      <xdr:col>17</xdr:col>
      <xdr:colOff>657226</xdr:colOff>
      <xdr:row>23</xdr:row>
      <xdr:rowOff>238125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428624</xdr:colOff>
      <xdr:row>27</xdr:row>
      <xdr:rowOff>0</xdr:rowOff>
    </xdr:from>
    <xdr:to>
      <xdr:col>16</xdr:col>
      <xdr:colOff>695325</xdr:colOff>
      <xdr:row>37</xdr:row>
      <xdr:rowOff>133350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1</xdr:row>
      <xdr:rowOff>19051</xdr:rowOff>
    </xdr:from>
    <xdr:to>
      <xdr:col>9</xdr:col>
      <xdr:colOff>133350</xdr:colOff>
      <xdr:row>8</xdr:row>
      <xdr:rowOff>1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525125" y="180976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314235</xdr:colOff>
      <xdr:row>1</xdr:row>
      <xdr:rowOff>19050</xdr:rowOff>
    </xdr:from>
    <xdr:to>
      <xdr:col>6</xdr:col>
      <xdr:colOff>24070</xdr:colOff>
      <xdr:row>6</xdr:row>
      <xdr:rowOff>130175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391310" y="180975"/>
          <a:ext cx="1024285" cy="920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85725</xdr:colOff>
      <xdr:row>40</xdr:row>
      <xdr:rowOff>295276</xdr:rowOff>
    </xdr:from>
    <xdr:to>
      <xdr:col>5</xdr:col>
      <xdr:colOff>815141</xdr:colOff>
      <xdr:row>42</xdr:row>
      <xdr:rowOff>142876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53125" y="12458701"/>
          <a:ext cx="1939091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228510</xdr:colOff>
      <xdr:row>0</xdr:row>
      <xdr:rowOff>128234</xdr:rowOff>
    </xdr:from>
    <xdr:to>
      <xdr:col>7</xdr:col>
      <xdr:colOff>114300</xdr:colOff>
      <xdr:row>5</xdr:row>
      <xdr:rowOff>149224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115085" y="128234"/>
          <a:ext cx="924015" cy="8306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838200</xdr:colOff>
      <xdr:row>37</xdr:row>
      <xdr:rowOff>209551</xdr:rowOff>
    </xdr:from>
    <xdr:to>
      <xdr:col>7</xdr:col>
      <xdr:colOff>209550</xdr:colOff>
      <xdr:row>40</xdr:row>
      <xdr:rowOff>5172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267450" y="11249026"/>
          <a:ext cx="1866900" cy="6052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599985</xdr:colOff>
      <xdr:row>0</xdr:row>
      <xdr:rowOff>161924</xdr:rowOff>
    </xdr:from>
    <xdr:to>
      <xdr:col>9</xdr:col>
      <xdr:colOff>47290</xdr:colOff>
      <xdr:row>6</xdr:row>
      <xdr:rowOff>63499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00935" y="161924"/>
          <a:ext cx="971305" cy="873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790575</xdr:colOff>
      <xdr:row>36</xdr:row>
      <xdr:rowOff>180975</xdr:rowOff>
    </xdr:from>
    <xdr:to>
      <xdr:col>9</xdr:col>
      <xdr:colOff>255581</xdr:colOff>
      <xdr:row>38</xdr:row>
      <xdr:rowOff>133350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53300" y="11001375"/>
          <a:ext cx="2027231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1914525</xdr:colOff>
      <xdr:row>1</xdr:row>
      <xdr:rowOff>85725</xdr:rowOff>
    </xdr:from>
    <xdr:to>
      <xdr:col>3</xdr:col>
      <xdr:colOff>114390</xdr:colOff>
      <xdr:row>7</xdr:row>
      <xdr:rowOff>4725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715125" y="247650"/>
          <a:ext cx="990690" cy="8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BorderDxfId="98" tableBorderDxfId="97">
  <autoFilter ref="B10:D19"/>
  <tableColumns count="3">
    <tableColumn id="1" name="CONCEPTO" dataDxfId="96"/>
    <tableColumn id="2" name="AGO/2019" dataDxfId="95"/>
    <tableColumn id="3" name="AGO/2018" dataDxfId="9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2" headerRowBorderDxfId="41" tableBorderDxfId="40" headerRowCellStyle="Normal 2">
  <autoFilter ref="B12:C42"/>
  <tableColumns count="2">
    <tableColumn id="1" name="VEHICULO" dataDxfId="39" dataCellStyle="Normal 2"/>
    <tableColumn id="2" name="CANTIDAD" dataDxfId="38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BorderDxfId="37" tableBorderDxfId="36">
  <autoFilter ref="B12:C16"/>
  <tableColumns count="2">
    <tableColumn id="1" name="CONCEPTO"/>
    <tableColumn id="2" name="AGOSTO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AGO/2019" dataDxfId="29"/>
    <tableColumn id="3" name="AGO/2018" dataDxfId="2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AGO/2019" dataDxfId="22"/>
    <tableColumn id="3" name="AGO/2018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>
      <calculatedColumnFormula>SUM(I3:I9)</calculatedColumnFormula>
    </tableColumn>
    <tableColumn id="8" name="Columna2" dataDxfId="9">
      <calculatedColumnFormula>SUM(C10:I10)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12:C21" totalsRowShown="0" tableBorderDxfId="8">
  <autoFilter ref="B12:C21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39" totalsRowShown="0" headerRowDxfId="5" headerRowBorderDxfId="4" tableBorderDxfId="3" totalsRowBorderDxfId="2">
  <autoFilter ref="B11:C39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1:D19" totalsRowShown="0" headerRowBorderDxfId="93" tableBorderDxfId="92">
  <autoFilter ref="B11:D19"/>
  <sortState ref="B18:D25">
    <sortCondition ref="C18:C25"/>
  </sortState>
  <tableColumns count="3">
    <tableColumn id="1" name="CONCEPTOS" dataDxfId="91" dataCellStyle="Normal 2"/>
    <tableColumn id="2" name="AGO/2019" dataDxfId="90" dataCellStyle="Normal 2"/>
    <tableColumn id="3" name="AGO/2018" dataDxfId="89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8" dataDxfId="86" headerRowBorderDxfId="87" tableBorderDxfId="85">
  <autoFilter ref="B14:D19"/>
  <tableColumns count="3">
    <tableColumn id="1" name="CONCEPTO" dataDxfId="84" dataCellStyle="Normal 2"/>
    <tableColumn id="2" name="AGO/2019" dataDxfId="83" dataCellStyle="Normal 2"/>
    <tableColumn id="3" name="AGO /2018" dataDxfId="82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1" dataDxfId="79" headerRowBorderDxfId="80" tableBorderDxfId="78">
  <autoFilter ref="B14:D19"/>
  <tableColumns count="3">
    <tableColumn id="1" name="CONCEPTO" dataDxfId="77" dataCellStyle="Normal 2"/>
    <tableColumn id="2" name="AGO/2019" dataDxfId="76" dataCellStyle="Normal 2"/>
    <tableColumn id="3" name="AGO/2018" dataDxfId="75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4" headerRowBorderDxfId="73" tableBorderDxfId="72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1" dataDxfId="69" headerRowBorderDxfId="70" tableBorderDxfId="68" headerRowCellStyle="Normal 2" dataCellStyle="Normal 2">
  <autoFilter ref="B11:G37"/>
  <tableColumns count="6">
    <tableColumn id="1" name="HORA" dataDxfId="67"/>
    <tableColumn id="2" name="CHOQUES" dataDxfId="66" dataCellStyle="Normal 2"/>
    <tableColumn id="3" name="ATROPELLOS" dataDxfId="65" dataCellStyle="Normal 2"/>
    <tableColumn id="4" name="VOLCADURAS" dataDxfId="64" dataCellStyle="Normal 2"/>
    <tableColumn id="5" name="CAIDA DE PERSONA" dataDxfId="63" dataCellStyle="Normal 2"/>
    <tableColumn id="6" name="COMPUTO" dataDxfId="62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1" dataDxfId="59" headerRowBorderDxfId="60" tableBorderDxfId="58" headerRowCellStyle="Normal 2" dataCellStyle="Normal 2">
  <autoFilter ref="B11:C37"/>
  <tableColumns count="2">
    <tableColumn id="1" name="HORA" dataDxfId="57"/>
    <tableColumn id="2" name="ESTADO  DE EBRIEDAD" dataDxfId="56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5" dataDxfId="53" headerRowBorderDxfId="54" tableBorderDxfId="52" headerRowCellStyle="Normal 2" dataCellStyle="Normal 2">
  <autoFilter ref="B45:C63"/>
  <tableColumns count="2">
    <tableColumn id="1" name="EDAD" dataDxfId="51"/>
    <tableColumn id="2" name="ESTADO  DE EBRIEDAD" dataDxfId="50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9" dataDxfId="47" headerRowBorderDxfId="48" tableBorderDxfId="46" totalsRowBorderDxfId="45" headerRowCellStyle="Normal 2">
  <autoFilter ref="B68:C70"/>
  <tableColumns count="2">
    <tableColumn id="1" name="GENERO " dataDxfId="44" dataCellStyle="Normal 2"/>
    <tableColumn id="2" name="E.E." dataDxfId="43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3"/>
  <sheetViews>
    <sheetView showGridLines="0" view="pageLayout" topLeftCell="A7" zoomScale="75" zoomScaleNormal="75" zoomScaleSheetLayoutView="75" zoomScalePageLayoutView="75" workbookViewId="0">
      <selection activeCell="C24" sqref="C24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 ht="61.5" customHeight="1">
      <c r="B7" s="275" t="s">
        <v>161</v>
      </c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2:14">
      <c r="B8" s="2"/>
      <c r="C8" s="2"/>
      <c r="D8" s="2"/>
    </row>
    <row r="9" spans="2:14" ht="34.5" customHeight="1" thickBot="1">
      <c r="B9" s="2"/>
      <c r="C9" s="2"/>
      <c r="D9" s="131"/>
    </row>
    <row r="10" spans="2:14" ht="21" customHeight="1">
      <c r="B10" s="132" t="s">
        <v>0</v>
      </c>
      <c r="C10" s="133" t="s">
        <v>162</v>
      </c>
      <c r="D10" s="133" t="s">
        <v>156</v>
      </c>
    </row>
    <row r="11" spans="2:14" ht="30.95" customHeight="1">
      <c r="B11" s="134" t="s">
        <v>1</v>
      </c>
      <c r="C11" s="212">
        <v>341</v>
      </c>
      <c r="D11" s="212">
        <v>331</v>
      </c>
    </row>
    <row r="12" spans="2:14" ht="30.95" customHeight="1">
      <c r="B12" s="134" t="s">
        <v>2</v>
      </c>
      <c r="C12" s="213">
        <v>12</v>
      </c>
      <c r="D12" s="213">
        <v>14</v>
      </c>
    </row>
    <row r="13" spans="2:14" ht="30.95" customHeight="1">
      <c r="B13" s="134" t="s">
        <v>3</v>
      </c>
      <c r="C13" s="213">
        <v>8</v>
      </c>
      <c r="D13" s="213">
        <v>10</v>
      </c>
    </row>
    <row r="14" spans="2:14" ht="30.95" customHeight="1">
      <c r="B14" s="134" t="s">
        <v>4</v>
      </c>
      <c r="C14" s="213">
        <v>2</v>
      </c>
      <c r="D14" s="213">
        <v>0</v>
      </c>
    </row>
    <row r="15" spans="2:14" ht="12.75" customHeight="1">
      <c r="B15" s="135"/>
      <c r="C15" s="204"/>
      <c r="D15" s="204"/>
    </row>
    <row r="16" spans="2:14" ht="30.95" customHeight="1">
      <c r="B16" s="136" t="s">
        <v>5</v>
      </c>
      <c r="C16" s="203">
        <f>C11+C12+C13+C14</f>
        <v>363</v>
      </c>
      <c r="D16" s="203">
        <f>D11+D12+D13+D14</f>
        <v>355</v>
      </c>
    </row>
    <row r="17" spans="2:5" ht="12.75" customHeight="1" thickBot="1">
      <c r="B17" s="137"/>
      <c r="C17" s="204"/>
      <c r="D17" s="204"/>
    </row>
    <row r="18" spans="2:5" ht="30.95" customHeight="1" thickTop="1">
      <c r="B18" s="134" t="s">
        <v>6</v>
      </c>
      <c r="C18" s="213">
        <v>220</v>
      </c>
      <c r="D18" s="213">
        <v>226</v>
      </c>
    </row>
    <row r="19" spans="2:5" ht="30.95" customHeight="1" thickBot="1">
      <c r="B19" s="138" t="s">
        <v>7</v>
      </c>
      <c r="C19" s="214">
        <v>2</v>
      </c>
      <c r="D19" s="214">
        <v>1</v>
      </c>
    </row>
    <row r="20" spans="2:5" ht="9" customHeight="1">
      <c r="E20" s="130"/>
    </row>
    <row r="21" spans="2:5">
      <c r="E21" s="130"/>
    </row>
    <row r="22" spans="2:5">
      <c r="E22" s="130"/>
    </row>
    <row r="23" spans="2:5">
      <c r="E23" s="130"/>
    </row>
  </sheetData>
  <mergeCells count="1">
    <mergeCell ref="B7:N7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zoomScale="75" zoomScaleSheetLayoutView="75" zoomScalePageLayoutView="75" workbookViewId="0">
      <selection activeCell="L28" sqref="L28"/>
    </sheetView>
  </sheetViews>
  <sheetFormatPr baseColWidth="10" defaultRowHeight="15"/>
  <cols>
    <col min="1" max="1" width="5.85546875" style="12" customWidth="1"/>
    <col min="2" max="2" width="29.7109375" style="12" customWidth="1"/>
    <col min="3" max="3" width="11.28515625" style="12" customWidth="1"/>
    <col min="4" max="4" width="10.710937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>
      <c r="B9" s="292" t="s">
        <v>173</v>
      </c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140"/>
    </row>
    <row r="11" spans="2:16" ht="15.75" thickBot="1">
      <c r="B11" s="13" t="s">
        <v>8</v>
      </c>
      <c r="C11" s="14"/>
      <c r="D11" s="14"/>
    </row>
    <row r="12" spans="2:16" ht="36" customHeight="1">
      <c r="B12" s="231" t="s">
        <v>0</v>
      </c>
      <c r="C12" s="223" t="s">
        <v>162</v>
      </c>
      <c r="D12" s="223" t="s">
        <v>156</v>
      </c>
    </row>
    <row r="13" spans="2:16" ht="30.95" customHeight="1">
      <c r="B13" s="272" t="s">
        <v>17</v>
      </c>
      <c r="C13" s="235">
        <v>29</v>
      </c>
      <c r="D13" s="235">
        <v>34</v>
      </c>
    </row>
    <row r="14" spans="2:16" ht="30.95" customHeight="1">
      <c r="B14" s="272" t="s">
        <v>18</v>
      </c>
      <c r="C14" s="235">
        <v>22</v>
      </c>
      <c r="D14" s="235">
        <v>17</v>
      </c>
    </row>
    <row r="15" spans="2:16" ht="30.95" customHeight="1">
      <c r="B15" s="234" t="s">
        <v>19</v>
      </c>
      <c r="C15" s="235">
        <v>37</v>
      </c>
      <c r="D15" s="235">
        <v>15</v>
      </c>
    </row>
    <row r="16" spans="2:16" ht="12.75" customHeight="1">
      <c r="B16" s="237"/>
      <c r="C16" s="238"/>
      <c r="D16" s="238"/>
    </row>
    <row r="17" spans="2:4" ht="30.95" customHeight="1">
      <c r="B17" s="239" t="s">
        <v>5</v>
      </c>
      <c r="C17" s="236">
        <f>C13+C14+C15</f>
        <v>88</v>
      </c>
      <c r="D17" s="236">
        <f>D13+D14+D15</f>
        <v>66</v>
      </c>
    </row>
    <row r="18" spans="2:4" ht="30.95" customHeight="1">
      <c r="B18" s="16"/>
      <c r="C18" s="17"/>
      <c r="D18" s="17"/>
    </row>
    <row r="19" spans="2:4" ht="30.95" customHeight="1">
      <c r="B19" s="16"/>
      <c r="C19" s="17"/>
      <c r="D19" s="17"/>
    </row>
    <row r="20" spans="2:4" ht="30.95" customHeight="1">
      <c r="B20" s="16"/>
      <c r="C20" s="17"/>
      <c r="D20" s="17"/>
    </row>
    <row r="21" spans="2:4" ht="30.95" customHeight="1">
      <c r="B21" s="16"/>
      <c r="C21" s="17"/>
      <c r="D21" s="17"/>
    </row>
    <row r="22" spans="2:4" ht="30.95" customHeight="1">
      <c r="B22" s="16"/>
      <c r="C22" s="17"/>
      <c r="D22" s="17"/>
    </row>
    <row r="23" spans="2:4" ht="30.95" customHeight="1">
      <c r="B23" s="16"/>
      <c r="C23" s="17"/>
      <c r="D23" s="17"/>
    </row>
    <row r="24" spans="2:4" ht="30.95" customHeight="1">
      <c r="B24" s="16"/>
      <c r="C24" s="17"/>
      <c r="D24" s="17"/>
    </row>
    <row r="25" spans="2:4" ht="30.95" customHeight="1">
      <c r="B25" s="16"/>
      <c r="C25" s="17"/>
      <c r="D25" s="17"/>
    </row>
    <row r="26" spans="2:4" ht="30.95" customHeight="1">
      <c r="B26" s="16"/>
      <c r="C26" s="17"/>
      <c r="D26" s="17"/>
    </row>
    <row r="27" spans="2:4" ht="30.95" customHeight="1">
      <c r="B27" s="16"/>
      <c r="C27" s="17"/>
      <c r="D27" s="17"/>
    </row>
    <row r="28" spans="2:4" ht="30.95" customHeight="1">
      <c r="B28" s="16"/>
      <c r="C28" s="17"/>
      <c r="D28" s="17"/>
    </row>
    <row r="29" spans="2:4" ht="30.95" customHeight="1">
      <c r="B29" s="16"/>
      <c r="C29" s="17"/>
      <c r="D29" s="17"/>
    </row>
    <row r="30" spans="2:4" ht="30.95" customHeight="1">
      <c r="B30" s="16"/>
      <c r="C30" s="17"/>
      <c r="D30" s="17"/>
    </row>
    <row r="40" spans="2: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zoomScale="75" zoomScaleSheetLayoutView="75" zoomScalePageLayoutView="75" workbookViewId="0">
      <selection activeCell="H28" sqref="H28"/>
    </sheetView>
  </sheetViews>
  <sheetFormatPr baseColWidth="10" defaultRowHeight="15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>
      <c r="A9" s="293" t="s">
        <v>174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141"/>
    </row>
    <row r="11" spans="1:15" ht="15.75" thickBot="1">
      <c r="A11" s="13" t="s">
        <v>8</v>
      </c>
      <c r="B11" s="14"/>
      <c r="C11" s="14"/>
    </row>
    <row r="12" spans="1:15" ht="36" customHeight="1">
      <c r="A12" s="231" t="s">
        <v>0</v>
      </c>
      <c r="B12" s="223" t="s">
        <v>162</v>
      </c>
      <c r="C12" s="223" t="s">
        <v>156</v>
      </c>
    </row>
    <row r="13" spans="1:15" ht="30.95" customHeight="1">
      <c r="A13" s="232" t="s">
        <v>20</v>
      </c>
      <c r="B13" s="233">
        <v>904</v>
      </c>
      <c r="C13" s="233">
        <v>743</v>
      </c>
    </row>
    <row r="14" spans="1:15" ht="30.95" customHeight="1">
      <c r="A14" s="234" t="s">
        <v>21</v>
      </c>
      <c r="B14" s="235">
        <v>757</v>
      </c>
      <c r="C14" s="235">
        <v>200</v>
      </c>
    </row>
    <row r="15" spans="1:15" ht="30.95" customHeight="1">
      <c r="A15" s="234"/>
      <c r="B15" s="236"/>
      <c r="C15" s="236"/>
    </row>
    <row r="16" spans="1:15" ht="12.75" customHeight="1">
      <c r="A16" s="237"/>
      <c r="B16" s="238"/>
      <c r="C16" s="238"/>
    </row>
    <row r="17" spans="1:3" ht="30.95" customHeight="1">
      <c r="A17" s="239" t="s">
        <v>5</v>
      </c>
      <c r="B17" s="240">
        <f>B13+B14+B15</f>
        <v>1661</v>
      </c>
      <c r="C17" s="240">
        <f>C13+C14+C15</f>
        <v>943</v>
      </c>
    </row>
    <row r="18" spans="1:3" ht="30.95" customHeight="1">
      <c r="A18" s="16"/>
      <c r="B18" s="17"/>
      <c r="C18" s="17"/>
    </row>
    <row r="19" spans="1:3" ht="30.95" customHeight="1">
      <c r="A19" s="16"/>
      <c r="B19" s="17"/>
      <c r="C19" s="17"/>
    </row>
    <row r="20" spans="1:3" ht="30.95" customHeight="1">
      <c r="A20" s="16"/>
      <c r="B20" s="17"/>
      <c r="C20" s="17"/>
    </row>
    <row r="21" spans="1:3" ht="30.95" customHeight="1" thickBot="1">
      <c r="A21" s="16"/>
      <c r="B21" s="17"/>
      <c r="C21" s="17"/>
    </row>
    <row r="22" spans="1:3" ht="30.95" customHeight="1" thickBot="1">
      <c r="A22" s="294" t="s">
        <v>116</v>
      </c>
      <c r="B22" s="295"/>
      <c r="C22" s="17"/>
    </row>
    <row r="23" spans="1:3" ht="27" customHeight="1">
      <c r="A23" s="200" t="s">
        <v>98</v>
      </c>
      <c r="B23" s="142">
        <v>1435</v>
      </c>
      <c r="C23" s="17"/>
    </row>
    <row r="24" spans="1:3" ht="21.75" customHeight="1" thickBot="1">
      <c r="A24" s="201" t="s">
        <v>99</v>
      </c>
      <c r="B24" s="142">
        <v>140</v>
      </c>
      <c r="C24" s="17"/>
    </row>
    <row r="25" spans="1:3" ht="13.5" customHeight="1" thickBot="1">
      <c r="A25" s="195"/>
      <c r="B25" s="196"/>
      <c r="C25" s="17"/>
    </row>
    <row r="26" spans="1:3" ht="24" customHeight="1">
      <c r="A26" s="296" t="s">
        <v>105</v>
      </c>
      <c r="B26" s="297"/>
      <c r="C26" s="17"/>
    </row>
    <row r="27" spans="1:3" ht="30.95" customHeight="1">
      <c r="A27" s="202" t="s">
        <v>98</v>
      </c>
      <c r="B27" s="197">
        <v>77</v>
      </c>
      <c r="C27" s="17"/>
    </row>
    <row r="28" spans="1:3" ht="24.75" customHeight="1" thickBot="1">
      <c r="A28" s="201" t="s">
        <v>99</v>
      </c>
      <c r="B28" s="198">
        <v>9</v>
      </c>
      <c r="C28" s="17"/>
    </row>
    <row r="29" spans="1:3" ht="30.95" customHeight="1" thickBot="1">
      <c r="B29" s="199">
        <f>B28+B27+B24+B23</f>
        <v>1661</v>
      </c>
      <c r="C29" s="17"/>
    </row>
    <row r="30" spans="1:3" ht="30.95" customHeight="1">
      <c r="A30" s="16"/>
      <c r="B30" s="17"/>
      <c r="C30" s="17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27"/>
  <sheetViews>
    <sheetView workbookViewId="0">
      <selection activeCell="K9" sqref="K9"/>
    </sheetView>
  </sheetViews>
  <sheetFormatPr baseColWidth="10" defaultRowHeight="12.75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>
      <c r="C3" s="298" t="s">
        <v>175</v>
      </c>
      <c r="D3" s="298"/>
      <c r="E3" s="298"/>
      <c r="F3" s="298"/>
      <c r="G3" s="298"/>
      <c r="H3" s="298"/>
      <c r="I3" s="298"/>
      <c r="J3" s="298"/>
    </row>
    <row r="4" spans="2:12">
      <c r="C4" s="298"/>
      <c r="D4" s="298"/>
      <c r="E4" s="298"/>
      <c r="F4" s="298"/>
      <c r="G4" s="298"/>
      <c r="H4" s="298"/>
      <c r="I4" s="298"/>
      <c r="J4" s="298"/>
    </row>
    <row r="5" spans="2:12">
      <c r="C5" s="298"/>
      <c r="D5" s="298"/>
      <c r="E5" s="298"/>
      <c r="F5" s="298"/>
      <c r="G5" s="298"/>
      <c r="H5" s="298"/>
      <c r="I5" s="298"/>
      <c r="J5" s="298"/>
    </row>
    <row r="8" spans="2:12" ht="18" thickBot="1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</row>
    <row r="9" spans="2:12" s="151" customFormat="1" ht="33" customHeight="1" thickBot="1">
      <c r="B9" s="241" t="s">
        <v>24</v>
      </c>
      <c r="C9" s="242" t="s">
        <v>131</v>
      </c>
      <c r="D9" s="243" t="s">
        <v>132</v>
      </c>
      <c r="E9" s="243" t="s">
        <v>133</v>
      </c>
      <c r="F9" s="244" t="s">
        <v>134</v>
      </c>
      <c r="G9" s="244" t="s">
        <v>135</v>
      </c>
      <c r="H9" s="245" t="s">
        <v>136</v>
      </c>
      <c r="I9" s="246" t="s">
        <v>147</v>
      </c>
      <c r="J9" s="247" t="s">
        <v>140</v>
      </c>
      <c r="K9" s="171"/>
      <c r="L9" s="171"/>
    </row>
    <row r="10" spans="2:12" ht="18" thickBot="1">
      <c r="B10" s="248" t="s">
        <v>127</v>
      </c>
      <c r="C10" s="249">
        <v>525</v>
      </c>
      <c r="D10" s="249">
        <v>9</v>
      </c>
      <c r="E10" s="249">
        <v>8</v>
      </c>
      <c r="F10" s="249">
        <v>0</v>
      </c>
      <c r="G10" s="249">
        <v>0</v>
      </c>
      <c r="H10" s="250">
        <v>1</v>
      </c>
      <c r="I10" s="251">
        <v>2</v>
      </c>
      <c r="J10" s="252">
        <f>SUM(C10:I10)</f>
        <v>545</v>
      </c>
      <c r="K10" s="169"/>
      <c r="L10" s="169"/>
    </row>
    <row r="11" spans="2:12" ht="10.5" customHeight="1" thickBot="1">
      <c r="B11" s="253"/>
      <c r="C11" s="254"/>
      <c r="D11" s="254"/>
      <c r="E11" s="254"/>
      <c r="F11" s="254"/>
      <c r="G11" s="254"/>
      <c r="H11" s="255"/>
      <c r="I11" s="256"/>
      <c r="J11" s="252"/>
      <c r="K11" s="169"/>
      <c r="L11" s="169"/>
    </row>
    <row r="12" spans="2:12" ht="18" thickBot="1">
      <c r="B12" s="253" t="s">
        <v>128</v>
      </c>
      <c r="C12" s="254">
        <v>7</v>
      </c>
      <c r="D12" s="254">
        <v>0</v>
      </c>
      <c r="E12" s="254">
        <v>0</v>
      </c>
      <c r="F12" s="254">
        <v>0</v>
      </c>
      <c r="G12" s="254">
        <v>0</v>
      </c>
      <c r="H12" s="255">
        <v>0</v>
      </c>
      <c r="I12" s="256">
        <v>2</v>
      </c>
      <c r="J12" s="252">
        <f t="shared" ref="J12:J16" si="0">SUM(C12:I12)</f>
        <v>9</v>
      </c>
      <c r="K12" s="169"/>
      <c r="L12" s="169"/>
    </row>
    <row r="13" spans="2:12" ht="6.75" customHeight="1" thickBot="1">
      <c r="B13" s="253"/>
      <c r="C13" s="254"/>
      <c r="D13" s="254"/>
      <c r="E13" s="254"/>
      <c r="F13" s="254"/>
      <c r="G13" s="254"/>
      <c r="H13" s="255"/>
      <c r="I13" s="256"/>
      <c r="J13" s="252"/>
      <c r="K13" s="169"/>
      <c r="L13" s="169"/>
    </row>
    <row r="14" spans="2:12" ht="18" thickBot="1">
      <c r="B14" s="253" t="s">
        <v>129</v>
      </c>
      <c r="C14" s="254">
        <v>0</v>
      </c>
      <c r="D14" s="254">
        <v>0</v>
      </c>
      <c r="E14" s="254">
        <v>71</v>
      </c>
      <c r="F14" s="254">
        <v>0</v>
      </c>
      <c r="G14" s="254">
        <v>0</v>
      </c>
      <c r="H14" s="255">
        <v>0</v>
      </c>
      <c r="I14" s="256">
        <v>0</v>
      </c>
      <c r="J14" s="252">
        <f t="shared" si="0"/>
        <v>71</v>
      </c>
      <c r="K14" s="169"/>
      <c r="L14" s="169"/>
    </row>
    <row r="15" spans="2:12" ht="9" customHeight="1" thickBot="1">
      <c r="B15" s="253"/>
      <c r="C15" s="254"/>
      <c r="D15" s="254"/>
      <c r="E15" s="254"/>
      <c r="F15" s="254"/>
      <c r="G15" s="254"/>
      <c r="H15" s="255"/>
      <c r="I15" s="256"/>
      <c r="J15" s="252"/>
      <c r="K15" s="169"/>
      <c r="L15" s="169"/>
    </row>
    <row r="16" spans="2:12" ht="18" thickBot="1">
      <c r="B16" s="257" t="s">
        <v>130</v>
      </c>
      <c r="C16" s="258">
        <v>0</v>
      </c>
      <c r="D16" s="258">
        <v>0</v>
      </c>
      <c r="E16" s="258">
        <v>8</v>
      </c>
      <c r="F16" s="258">
        <v>0</v>
      </c>
      <c r="G16" s="258">
        <v>0</v>
      </c>
      <c r="H16" s="259">
        <v>0</v>
      </c>
      <c r="I16" s="260">
        <v>0</v>
      </c>
      <c r="J16" s="252">
        <f t="shared" si="0"/>
        <v>8</v>
      </c>
      <c r="K16" s="169"/>
      <c r="L16" s="169"/>
    </row>
    <row r="17" spans="2:12" ht="36" customHeight="1">
      <c r="B17" s="261"/>
      <c r="C17" s="262">
        <f>SUM(C10:C16)</f>
        <v>532</v>
      </c>
      <c r="D17" s="263">
        <f t="shared" ref="D17:G17" si="1">SUM(D10:D16)</f>
        <v>9</v>
      </c>
      <c r="E17" s="263">
        <f t="shared" si="1"/>
        <v>87</v>
      </c>
      <c r="F17" s="263">
        <f t="shared" si="1"/>
        <v>0</v>
      </c>
      <c r="G17" s="263">
        <f t="shared" si="1"/>
        <v>0</v>
      </c>
      <c r="H17" s="264">
        <f>SUM(H10:H16)</f>
        <v>1</v>
      </c>
      <c r="I17" s="265">
        <f t="shared" ref="I17" si="2">SUM(I10:I16)</f>
        <v>4</v>
      </c>
      <c r="J17" s="252">
        <f>SUM(C17:I17)</f>
        <v>633</v>
      </c>
      <c r="K17" s="169"/>
      <c r="L17" s="169"/>
    </row>
    <row r="18" spans="2:12" ht="17.25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</row>
    <row r="19" spans="2:12" ht="17.25"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</row>
    <row r="20" spans="2:12" ht="17.25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</row>
    <row r="21" spans="2:12" ht="17.25"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</row>
    <row r="22" spans="2:12" ht="17.25"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</row>
    <row r="23" spans="2:12" ht="17.25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</row>
    <row r="24" spans="2:12" ht="17.25"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</row>
    <row r="25" spans="2:12" ht="17.25"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  <row r="26" spans="2:12" ht="17.25">
      <c r="K26" s="169"/>
      <c r="L26" s="169"/>
    </row>
    <row r="27" spans="2:12" ht="17.25">
      <c r="K27" s="169"/>
      <c r="L27" s="169"/>
    </row>
  </sheetData>
  <mergeCells count="1">
    <mergeCell ref="C3:J5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I23"/>
  <sheetViews>
    <sheetView view="pageLayout" zoomScaleNormal="100" workbookViewId="0">
      <selection activeCell="G14" sqref="G14"/>
    </sheetView>
  </sheetViews>
  <sheetFormatPr baseColWidth="10" defaultRowHeight="12.75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4" spans="1:9">
      <c r="B4" s="298" t="s">
        <v>176</v>
      </c>
      <c r="C4" s="298"/>
      <c r="D4" s="298"/>
      <c r="E4" s="298"/>
      <c r="F4" s="298"/>
      <c r="G4" s="298"/>
      <c r="H4" s="298"/>
      <c r="I4" s="298"/>
    </row>
    <row r="5" spans="1:9">
      <c r="B5" s="298"/>
      <c r="C5" s="298"/>
      <c r="D5" s="298"/>
      <c r="E5" s="298"/>
      <c r="F5" s="298"/>
      <c r="G5" s="298"/>
      <c r="H5" s="298"/>
      <c r="I5" s="298"/>
    </row>
    <row r="6" spans="1:9">
      <c r="B6" s="298"/>
      <c r="C6" s="298"/>
      <c r="D6" s="298"/>
      <c r="E6" s="298"/>
      <c r="F6" s="298"/>
      <c r="G6" s="298"/>
      <c r="H6" s="298"/>
      <c r="I6" s="298"/>
    </row>
    <row r="9" spans="1:9" ht="12.75" customHeight="1">
      <c r="A9" s="211"/>
      <c r="B9" s="211"/>
      <c r="C9" s="211"/>
      <c r="D9" s="211"/>
      <c r="E9" s="211"/>
      <c r="F9" s="211"/>
      <c r="G9" s="211"/>
      <c r="H9" s="211"/>
      <c r="I9" s="211"/>
    </row>
    <row r="10" spans="1:9" ht="16.5" customHeight="1">
      <c r="A10" s="211"/>
      <c r="B10" s="211"/>
      <c r="C10" s="211"/>
      <c r="D10" s="211"/>
      <c r="E10" s="211"/>
      <c r="F10" s="211"/>
      <c r="G10" s="211"/>
      <c r="H10" s="211"/>
      <c r="I10" s="211"/>
    </row>
    <row r="11" spans="1:9" ht="13.5" thickBot="1"/>
    <row r="12" spans="1:9" ht="18" thickBot="1">
      <c r="B12" t="s">
        <v>24</v>
      </c>
      <c r="C12" s="176" t="s">
        <v>140</v>
      </c>
      <c r="D12" s="21"/>
      <c r="E12" s="21"/>
    </row>
    <row r="13" spans="1:9" ht="18" thickBot="1">
      <c r="C13" s="176"/>
    </row>
    <row r="14" spans="1:9" ht="17.25">
      <c r="B14" s="145"/>
      <c r="C14" s="177"/>
      <c r="D14" s="169"/>
    </row>
    <row r="15" spans="1:9" ht="17.25">
      <c r="B15" s="170" t="s">
        <v>123</v>
      </c>
      <c r="C15" s="178">
        <v>1675</v>
      </c>
      <c r="D15" s="169"/>
    </row>
    <row r="16" spans="1:9" ht="17.25">
      <c r="B16" s="170" t="s">
        <v>124</v>
      </c>
      <c r="C16" s="178">
        <v>320</v>
      </c>
      <c r="D16" s="169"/>
      <c r="E16" s="192"/>
      <c r="F16" s="151"/>
    </row>
    <row r="17" spans="2:6" ht="18" thickBot="1">
      <c r="B17" s="170" t="s">
        <v>125</v>
      </c>
      <c r="C17" s="178">
        <v>35</v>
      </c>
      <c r="D17" s="169"/>
      <c r="E17" s="192"/>
      <c r="F17" s="151"/>
    </row>
    <row r="18" spans="2:6" ht="1.5" customHeight="1" thickBot="1">
      <c r="B18" s="170"/>
      <c r="C18" s="178"/>
      <c r="D18" s="169"/>
      <c r="F18" s="193"/>
    </row>
    <row r="19" spans="2:6" ht="17.25" hidden="1">
      <c r="B19" s="216"/>
      <c r="C19" s="217"/>
      <c r="D19" s="169"/>
    </row>
    <row r="20" spans="2:6" ht="17.25">
      <c r="B20" s="170"/>
      <c r="C20" s="178"/>
      <c r="D20" s="169"/>
    </row>
    <row r="21" spans="2:6" ht="17.25">
      <c r="B21" s="179" t="s">
        <v>126</v>
      </c>
      <c r="C21" s="180">
        <v>351</v>
      </c>
      <c r="D21" s="169"/>
    </row>
    <row r="22" spans="2:6" ht="15">
      <c r="B22" s="168"/>
    </row>
    <row r="23" spans="2:6" ht="15">
      <c r="B23" s="168"/>
    </row>
  </sheetData>
  <mergeCells count="1">
    <mergeCell ref="B4:I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3"/>
  <sheetViews>
    <sheetView showGridLines="0" view="pageLayout" zoomScaleNormal="100" workbookViewId="0">
      <selection activeCell="B5" sqref="B5"/>
    </sheetView>
  </sheetViews>
  <sheetFormatPr baseColWidth="10" defaultRowHeight="12.75"/>
  <cols>
    <col min="1" max="1" width="3.7109375" customWidth="1"/>
    <col min="2" max="2" width="26.28515625" customWidth="1"/>
    <col min="5" max="5" width="10.7109375" customWidth="1"/>
    <col min="6" max="6" width="3.85546875" customWidth="1"/>
    <col min="7" max="7" width="19.7109375" customWidth="1"/>
    <col min="8" max="8" width="12.42578125" customWidth="1"/>
  </cols>
  <sheetData>
    <row r="4" spans="2:9" ht="12.75" customHeight="1"/>
    <row r="5" spans="2:9" ht="27.75" customHeight="1"/>
    <row r="6" spans="2:9" s="144" customFormat="1" ht="15.75" customHeight="1"/>
    <row r="9" spans="2:9" ht="13.5" thickBot="1"/>
    <row r="10" spans="2:9" ht="21" customHeight="1">
      <c r="B10" s="299" t="s">
        <v>113</v>
      </c>
      <c r="C10" s="300"/>
      <c r="D10" s="301"/>
      <c r="G10" s="299" t="s">
        <v>114</v>
      </c>
      <c r="H10" s="300"/>
      <c r="I10" s="301"/>
    </row>
    <row r="11" spans="2:9" ht="13.5" thickBot="1">
      <c r="B11" s="302"/>
      <c r="C11" s="303"/>
      <c r="D11" s="304"/>
      <c r="G11" s="302"/>
      <c r="H11" s="303"/>
      <c r="I11" s="304"/>
    </row>
    <row r="12" spans="2:9" ht="15.75" thickBot="1">
      <c r="B12" s="305" t="s">
        <v>177</v>
      </c>
      <c r="C12" s="306"/>
      <c r="D12" s="307"/>
      <c r="G12" s="305" t="s">
        <v>177</v>
      </c>
      <c r="H12" s="306"/>
      <c r="I12" s="307"/>
    </row>
    <row r="13" spans="2:9" ht="13.5" thickBot="1"/>
    <row r="14" spans="2:9" ht="16.5" thickBot="1">
      <c r="B14" s="145" t="s">
        <v>25</v>
      </c>
      <c r="C14" s="148"/>
    </row>
    <row r="15" spans="2:9" ht="15.75">
      <c r="B15" s="146"/>
      <c r="C15" s="149"/>
      <c r="G15" s="145" t="s">
        <v>181</v>
      </c>
      <c r="H15" s="148">
        <v>3</v>
      </c>
    </row>
    <row r="16" spans="2:9" ht="15.75">
      <c r="B16" s="146" t="s">
        <v>106</v>
      </c>
      <c r="C16" s="149">
        <v>2</v>
      </c>
      <c r="G16" s="146"/>
      <c r="H16" s="149"/>
    </row>
    <row r="17" spans="2:9" ht="19.5" customHeight="1">
      <c r="B17" s="146"/>
      <c r="C17" s="149"/>
      <c r="G17" s="146" t="s">
        <v>106</v>
      </c>
      <c r="H17" s="149">
        <v>1</v>
      </c>
    </row>
    <row r="18" spans="2:9" ht="13.5" customHeight="1">
      <c r="B18" s="146" t="s">
        <v>23</v>
      </c>
      <c r="C18" s="149"/>
      <c r="G18" s="146"/>
      <c r="H18" s="149"/>
    </row>
    <row r="19" spans="2:9" s="144" customFormat="1" ht="16.5" thickBot="1">
      <c r="B19" s="147" t="s">
        <v>150</v>
      </c>
      <c r="C19" s="150"/>
      <c r="D19"/>
      <c r="G19" s="147" t="s">
        <v>23</v>
      </c>
      <c r="H19" s="150">
        <v>2</v>
      </c>
      <c r="I19"/>
    </row>
    <row r="20" spans="2:9" ht="16.5" thickBot="1">
      <c r="C20" s="151"/>
      <c r="H20" s="152"/>
    </row>
    <row r="21" spans="2:9" ht="16.5" thickBot="1">
      <c r="B21" s="267" t="s">
        <v>159</v>
      </c>
      <c r="C21" s="266">
        <f>SUM(C14:C20)</f>
        <v>2</v>
      </c>
      <c r="G21" s="268" t="s">
        <v>160</v>
      </c>
      <c r="H21" s="221">
        <f>SUM(H15:H20)</f>
        <v>6</v>
      </c>
    </row>
    <row r="33" ht="25.5" customHeight="1"/>
  </sheetData>
  <mergeCells count="4">
    <mergeCell ref="B10:D11"/>
    <mergeCell ref="B12:D12"/>
    <mergeCell ref="G10:I11"/>
    <mergeCell ref="G12:I12"/>
  </mergeCells>
  <pageMargins left="0.25" right="0.25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39"/>
  <sheetViews>
    <sheetView showGridLines="0" tabSelected="1" topLeftCell="A34" workbookViewId="0">
      <selection activeCell="E45" sqref="E45"/>
    </sheetView>
  </sheetViews>
  <sheetFormatPr baseColWidth="10" defaultRowHeight="12.75"/>
  <cols>
    <col min="1" max="1" width="3" customWidth="1"/>
    <col min="2" max="2" width="75.28515625" bestFit="1" customWidth="1"/>
    <col min="3" max="3" width="15.5703125" customWidth="1"/>
    <col min="4" max="4" width="12.85546875" customWidth="1"/>
  </cols>
  <sheetData>
    <row r="8" spans="2:7" ht="36.75" customHeight="1">
      <c r="B8" s="310" t="s">
        <v>117</v>
      </c>
      <c r="C8" s="310"/>
      <c r="D8" s="124"/>
      <c r="E8" s="124"/>
      <c r="F8" s="124"/>
      <c r="G8" s="124"/>
    </row>
    <row r="9" spans="2:7" ht="13.5" thickBot="1"/>
    <row r="10" spans="2:7" ht="31.5" customHeight="1" thickBot="1">
      <c r="B10" s="308" t="s">
        <v>151</v>
      </c>
      <c r="C10" s="309"/>
    </row>
    <row r="11" spans="2:7" ht="15.75" thickBot="1">
      <c r="B11" s="187" t="s">
        <v>101</v>
      </c>
      <c r="C11" s="191" t="s">
        <v>102</v>
      </c>
    </row>
    <row r="12" spans="2:7" ht="15.75" thickBot="1">
      <c r="B12" s="189" t="s">
        <v>145</v>
      </c>
      <c r="C12" s="190"/>
    </row>
    <row r="13" spans="2:7" ht="15">
      <c r="B13" s="188" t="s">
        <v>182</v>
      </c>
      <c r="C13" s="127">
        <v>3</v>
      </c>
    </row>
    <row r="14" spans="2:7" ht="15">
      <c r="B14" s="128" t="s">
        <v>183</v>
      </c>
      <c r="C14" s="129">
        <v>3</v>
      </c>
    </row>
    <row r="15" spans="2:7" ht="15">
      <c r="B15" s="126" t="s">
        <v>184</v>
      </c>
      <c r="C15" s="125">
        <v>3</v>
      </c>
    </row>
    <row r="16" spans="2:7" ht="15">
      <c r="B16" s="126" t="s">
        <v>185</v>
      </c>
      <c r="C16" s="125">
        <v>2</v>
      </c>
    </row>
    <row r="17" spans="2:3" ht="15">
      <c r="B17" s="126" t="s">
        <v>186</v>
      </c>
      <c r="C17" s="125">
        <v>2</v>
      </c>
    </row>
    <row r="18" spans="2:3" ht="15">
      <c r="B18" s="126" t="s">
        <v>187</v>
      </c>
      <c r="C18" s="125">
        <v>2</v>
      </c>
    </row>
    <row r="19" spans="2:3" ht="15">
      <c r="B19" s="126" t="s">
        <v>188</v>
      </c>
      <c r="C19" s="218">
        <v>2</v>
      </c>
    </row>
    <row r="20" spans="2:3" ht="15">
      <c r="B20" s="126" t="s">
        <v>189</v>
      </c>
      <c r="C20" s="218">
        <v>2</v>
      </c>
    </row>
    <row r="21" spans="2:3" ht="15">
      <c r="B21" s="126" t="s">
        <v>190</v>
      </c>
      <c r="C21" s="125">
        <v>2</v>
      </c>
    </row>
    <row r="22" spans="2:3" ht="15">
      <c r="B22" s="273" t="s">
        <v>191</v>
      </c>
      <c r="C22" s="274">
        <v>2</v>
      </c>
    </row>
    <row r="23" spans="2:3" ht="15.75" thickBot="1">
      <c r="B23" s="273" t="s">
        <v>192</v>
      </c>
      <c r="C23" s="274"/>
    </row>
    <row r="24" spans="2:3" ht="15.75" thickBot="1">
      <c r="B24" s="189" t="s">
        <v>146</v>
      </c>
      <c r="C24" s="190"/>
    </row>
    <row r="25" spans="2:3" ht="15">
      <c r="B25" s="126" t="s">
        <v>193</v>
      </c>
      <c r="C25" s="125">
        <v>2</v>
      </c>
    </row>
    <row r="26" spans="2:3" ht="15">
      <c r="B26" s="126" t="s">
        <v>194</v>
      </c>
      <c r="C26" s="125">
        <v>2</v>
      </c>
    </row>
    <row r="27" spans="2:3" ht="15">
      <c r="B27" s="126" t="s">
        <v>195</v>
      </c>
      <c r="C27" s="125">
        <v>2</v>
      </c>
    </row>
    <row r="28" spans="2:3" ht="15">
      <c r="B28" s="126" t="s">
        <v>196</v>
      </c>
      <c r="C28" s="125">
        <v>5</v>
      </c>
    </row>
    <row r="29" spans="2:3" ht="15">
      <c r="B29" s="126" t="s">
        <v>197</v>
      </c>
      <c r="C29" s="125">
        <v>3</v>
      </c>
    </row>
    <row r="30" spans="2:3" ht="15">
      <c r="B30" s="126" t="s">
        <v>198</v>
      </c>
      <c r="C30" s="125">
        <v>2</v>
      </c>
    </row>
    <row r="31" spans="2:3" ht="15">
      <c r="B31" s="126" t="s">
        <v>199</v>
      </c>
      <c r="C31" s="125">
        <v>13</v>
      </c>
    </row>
    <row r="32" spans="2:3" ht="15">
      <c r="B32" s="126"/>
      <c r="C32" s="125"/>
    </row>
    <row r="33" spans="2:3" ht="15">
      <c r="B33" s="126"/>
      <c r="C33" s="125"/>
    </row>
    <row r="34" spans="2:3" ht="15">
      <c r="B34" s="126"/>
      <c r="C34" s="125"/>
    </row>
    <row r="35" spans="2:3" ht="15">
      <c r="B35" s="126"/>
      <c r="C35" s="125"/>
    </row>
    <row r="36" spans="2:3" ht="15">
      <c r="B36" s="126"/>
      <c r="C36" s="125"/>
    </row>
    <row r="37" spans="2:3" ht="15">
      <c r="B37" s="126"/>
      <c r="C37" s="125"/>
    </row>
    <row r="38" spans="2:3" ht="15">
      <c r="B38" s="126"/>
      <c r="C38" s="125"/>
    </row>
    <row r="39" spans="2:3" ht="15">
      <c r="B39" s="188"/>
      <c r="C39" s="127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4:O38"/>
  <sheetViews>
    <sheetView showGridLines="0" view="pageLayout" topLeftCell="A31" zoomScale="75" zoomScaleNormal="50" zoomScaleSheetLayoutView="75" zoomScalePageLayoutView="75" workbookViewId="0">
      <selection activeCell="H33" sqref="H33"/>
    </sheetView>
  </sheetViews>
  <sheetFormatPr baseColWidth="10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4" spans="2:15" ht="20.25" customHeight="1">
      <c r="B4" s="276" t="s">
        <v>163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</row>
    <row r="5" spans="2:15"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</row>
    <row r="9" spans="2:15">
      <c r="B9" s="9"/>
    </row>
    <row r="10" spans="2:15" ht="11.1" customHeight="1" thickBot="1">
      <c r="B10" s="4"/>
      <c r="C10" s="4"/>
      <c r="D10" s="4"/>
    </row>
    <row r="11" spans="2:15" ht="36" customHeight="1">
      <c r="B11" s="8" t="s">
        <v>12</v>
      </c>
      <c r="C11" s="133" t="s">
        <v>162</v>
      </c>
      <c r="D11" s="133" t="s">
        <v>156</v>
      </c>
    </row>
    <row r="12" spans="2:15" ht="30.95" customHeight="1">
      <c r="B12" s="7" t="s">
        <v>10</v>
      </c>
      <c r="C12" s="205">
        <v>2</v>
      </c>
      <c r="D12" s="205">
        <v>0</v>
      </c>
    </row>
    <row r="13" spans="2:15" ht="30.95" customHeight="1">
      <c r="B13" s="7" t="s">
        <v>112</v>
      </c>
      <c r="C13" s="206">
        <v>1</v>
      </c>
      <c r="D13" s="206">
        <v>1</v>
      </c>
    </row>
    <row r="14" spans="2:15" ht="30.95" customHeight="1">
      <c r="B14" s="7" t="s">
        <v>11</v>
      </c>
      <c r="C14" s="206">
        <v>29</v>
      </c>
      <c r="D14" s="206">
        <v>34</v>
      </c>
    </row>
    <row r="15" spans="2:15" ht="30.95" customHeight="1">
      <c r="B15" s="7" t="s">
        <v>148</v>
      </c>
      <c r="C15" s="206">
        <v>53</v>
      </c>
      <c r="D15" s="206">
        <v>52</v>
      </c>
    </row>
    <row r="16" spans="2:15" ht="30.95" customHeight="1">
      <c r="B16" s="7" t="s">
        <v>9</v>
      </c>
      <c r="C16" s="206">
        <v>77</v>
      </c>
      <c r="D16" s="206">
        <v>53</v>
      </c>
    </row>
    <row r="17" spans="2:4" ht="30.95" customHeight="1">
      <c r="B17" s="7" t="s">
        <v>107</v>
      </c>
      <c r="C17" s="207">
        <v>201</v>
      </c>
      <c r="D17" s="207">
        <v>215</v>
      </c>
    </row>
    <row r="18" spans="2:4" ht="12.75" customHeight="1">
      <c r="B18" s="110"/>
      <c r="C18" s="208"/>
      <c r="D18" s="208"/>
    </row>
    <row r="19" spans="2:4" ht="30.95" customHeight="1" thickBot="1">
      <c r="B19" s="143" t="s">
        <v>5</v>
      </c>
      <c r="C19" s="209">
        <f>SUM(C12:C18)</f>
        <v>363</v>
      </c>
      <c r="D19" s="209">
        <f>SUM(D12:D18)</f>
        <v>355</v>
      </c>
    </row>
    <row r="20" spans="2:4" ht="11.1" customHeight="1"/>
    <row r="21" spans="2:4" ht="11.1" customHeight="1"/>
    <row r="24" spans="2:4" ht="12.75" customHeight="1" thickBot="1">
      <c r="B24" s="6"/>
    </row>
    <row r="25" spans="2:4" hidden="1"/>
    <row r="26" spans="2:4" ht="15.75">
      <c r="B26" s="181" t="s">
        <v>137</v>
      </c>
      <c r="C26" s="182">
        <v>53</v>
      </c>
    </row>
    <row r="27" spans="2:4" ht="15.75">
      <c r="B27" s="183" t="s">
        <v>138</v>
      </c>
      <c r="C27" s="184">
        <v>77</v>
      </c>
    </row>
    <row r="28" spans="2:4" ht="15.75">
      <c r="B28" s="183" t="s">
        <v>141</v>
      </c>
      <c r="C28" s="184">
        <v>27</v>
      </c>
    </row>
    <row r="29" spans="2:4" ht="23.25" customHeight="1">
      <c r="B29" s="183" t="s">
        <v>144</v>
      </c>
      <c r="C29" s="184">
        <v>8</v>
      </c>
    </row>
    <row r="30" spans="2:4" ht="21" customHeight="1">
      <c r="B30" s="183" t="s">
        <v>142</v>
      </c>
      <c r="C30" s="184">
        <v>11</v>
      </c>
    </row>
    <row r="31" spans="2:4" ht="21" customHeight="1">
      <c r="B31" s="183" t="s">
        <v>139</v>
      </c>
      <c r="C31" s="184">
        <v>7</v>
      </c>
    </row>
    <row r="32" spans="2:4" ht="23.25" customHeight="1">
      <c r="B32" s="183" t="s">
        <v>149</v>
      </c>
      <c r="C32" s="184">
        <v>3</v>
      </c>
    </row>
    <row r="33" spans="2:3" ht="21" customHeight="1">
      <c r="B33" s="183" t="s">
        <v>153</v>
      </c>
      <c r="C33" s="184">
        <v>5</v>
      </c>
    </row>
    <row r="34" spans="2:3" ht="15.75">
      <c r="B34" s="183" t="s">
        <v>143</v>
      </c>
      <c r="C34" s="184">
        <v>8</v>
      </c>
    </row>
    <row r="35" spans="2:3" ht="15.75">
      <c r="B35" s="183" t="s">
        <v>178</v>
      </c>
      <c r="C35" s="184">
        <v>2</v>
      </c>
    </row>
    <row r="36" spans="2:3" ht="16.5" thickBot="1">
      <c r="B36" s="185"/>
      <c r="C36" s="186">
        <f>SUM(C26:C35)</f>
        <v>201</v>
      </c>
    </row>
    <row r="37" spans="2:3">
      <c r="B37" s="5"/>
      <c r="C37" s="5"/>
    </row>
    <row r="38" spans="2:3">
      <c r="B38" s="5"/>
      <c r="C38" s="5"/>
    </row>
  </sheetData>
  <sortState ref="B26:C36">
    <sortCondition descending="1" ref="C26:C36"/>
    <sortCondition ref="B26:B36"/>
  </sortState>
  <mergeCells count="1">
    <mergeCell ref="B4:O5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4"/>
  <sheetViews>
    <sheetView showGridLines="0" view="pageLayout" topLeftCell="A16" zoomScale="75" zoomScaleNormal="50" zoomScaleSheetLayoutView="75" zoomScalePageLayoutView="75" workbookViewId="0">
      <selection activeCell="D25" sqref="D25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5">
      <c r="F1" s="215"/>
      <c r="G1" s="9"/>
    </row>
    <row r="5" spans="2:15" ht="20.25" customHeight="1">
      <c r="B5" s="277" t="s">
        <v>108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6" spans="2:15"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</row>
    <row r="9" spans="2:15" ht="32.25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3" spans="2:15" ht="15.75" thickBot="1">
      <c r="B13" s="10" t="s">
        <v>8</v>
      </c>
      <c r="C13" s="5"/>
      <c r="D13" s="5"/>
    </row>
    <row r="14" spans="2:15" ht="36" customHeight="1">
      <c r="B14" s="222" t="s">
        <v>0</v>
      </c>
      <c r="C14" s="223" t="s">
        <v>162</v>
      </c>
      <c r="D14" s="223" t="s">
        <v>157</v>
      </c>
    </row>
    <row r="15" spans="2:15" ht="30.95" customHeight="1">
      <c r="B15" s="224" t="s">
        <v>13</v>
      </c>
      <c r="C15" s="225">
        <v>27</v>
      </c>
      <c r="D15" s="225">
        <v>21</v>
      </c>
    </row>
    <row r="16" spans="2:15" ht="30.95" customHeight="1">
      <c r="B16" s="224" t="s">
        <v>14</v>
      </c>
      <c r="C16" s="225">
        <v>29</v>
      </c>
      <c r="D16" s="225">
        <v>36</v>
      </c>
    </row>
    <row r="17" spans="2:4" ht="30.95" customHeight="1">
      <c r="B17" s="224" t="s">
        <v>15</v>
      </c>
      <c r="C17" s="225">
        <v>1</v>
      </c>
      <c r="D17" s="225">
        <v>0</v>
      </c>
    </row>
    <row r="18" spans="2:4" ht="13.5" customHeight="1">
      <c r="B18" s="226"/>
      <c r="C18" s="227"/>
      <c r="D18" s="227"/>
    </row>
    <row r="19" spans="2:4" ht="30.95" customHeight="1">
      <c r="B19" s="228" t="s">
        <v>5</v>
      </c>
      <c r="C19" s="229">
        <f>C15+C16</f>
        <v>56</v>
      </c>
      <c r="D19" s="229">
        <f>D15+D16</f>
        <v>57</v>
      </c>
    </row>
    <row r="23" spans="2:4" ht="15.75">
      <c r="B23" s="103"/>
    </row>
    <row r="44" spans="2:2">
      <c r="B44" s="6"/>
    </row>
  </sheetData>
  <mergeCells count="1">
    <mergeCell ref="B5:N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O44"/>
  <sheetViews>
    <sheetView showGridLines="0" view="pageLayout" topLeftCell="A16" zoomScale="75" zoomScaleNormal="50" zoomScaleSheetLayoutView="75" zoomScalePageLayoutView="75" workbookViewId="0">
      <selection activeCell="I33" sqref="I33:I37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5" ht="18" customHeight="1">
      <c r="B4" s="278" t="s">
        <v>109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2:15"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</row>
    <row r="9" spans="2:15" ht="32.25" customHeight="1"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3" spans="2:15" ht="15.75" thickBot="1">
      <c r="B13" s="10" t="s">
        <v>8</v>
      </c>
      <c r="C13" s="5"/>
      <c r="D13" s="5"/>
    </row>
    <row r="14" spans="2:15" ht="36" customHeight="1">
      <c r="B14" s="222" t="s">
        <v>0</v>
      </c>
      <c r="C14" s="223" t="s">
        <v>162</v>
      </c>
      <c r="D14" s="223" t="s">
        <v>156</v>
      </c>
    </row>
    <row r="15" spans="2:15" ht="30.95" customHeight="1">
      <c r="B15" s="224" t="s">
        <v>13</v>
      </c>
      <c r="C15" s="225">
        <v>5</v>
      </c>
      <c r="D15" s="225">
        <v>14</v>
      </c>
    </row>
    <row r="16" spans="2:15" ht="30.95" customHeight="1">
      <c r="B16" s="224" t="s">
        <v>14</v>
      </c>
      <c r="C16" s="225">
        <v>3</v>
      </c>
      <c r="D16" s="225">
        <v>4</v>
      </c>
    </row>
    <row r="17" spans="2:4" ht="30.95" customHeight="1">
      <c r="B17" s="224" t="s">
        <v>15</v>
      </c>
      <c r="C17" s="225">
        <v>0</v>
      </c>
      <c r="D17" s="225">
        <v>0</v>
      </c>
    </row>
    <row r="18" spans="2:4" ht="13.5" customHeight="1">
      <c r="B18" s="226"/>
      <c r="C18" s="227"/>
      <c r="D18" s="227"/>
    </row>
    <row r="19" spans="2:4" ht="30.95" customHeight="1">
      <c r="B19" s="228" t="s">
        <v>5</v>
      </c>
      <c r="C19" s="230">
        <f>C15+C16</f>
        <v>8</v>
      </c>
      <c r="D19" s="230">
        <f>D15+D16</f>
        <v>18</v>
      </c>
    </row>
    <row r="44" spans="2:2">
      <c r="B44" s="6"/>
    </row>
  </sheetData>
  <mergeCells count="1">
    <mergeCell ref="B4:N5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8:H55"/>
  <sheetViews>
    <sheetView showGridLines="0" zoomScaleNormal="50" zoomScaleSheetLayoutView="75" workbookViewId="0">
      <selection activeCell="G9" sqref="G9"/>
    </sheetView>
  </sheetViews>
  <sheetFormatPr baseColWidth="10" defaultRowHeight="12.75"/>
  <cols>
    <col min="1" max="1" width="32.28515625" style="22" customWidth="1"/>
    <col min="2" max="2" width="18.28515625" style="22" customWidth="1"/>
    <col min="3" max="3" width="19.7109375" style="22" customWidth="1"/>
    <col min="4" max="4" width="17.7109375" style="22" customWidth="1"/>
    <col min="5" max="5" width="18.140625" style="22" customWidth="1"/>
    <col min="6" max="6" width="19.7109375" style="22" customWidth="1"/>
    <col min="7" max="7" width="11.42578125" style="22"/>
    <col min="8" max="8" width="1.42578125" style="22" customWidth="1"/>
    <col min="9" max="256" width="11.42578125" style="22"/>
    <col min="257" max="257" width="38.42578125" style="22" customWidth="1"/>
    <col min="258" max="262" width="19.7109375" style="22" customWidth="1"/>
    <col min="263" max="512" width="11.42578125" style="22"/>
    <col min="513" max="513" width="38.42578125" style="22" customWidth="1"/>
    <col min="514" max="518" width="19.7109375" style="22" customWidth="1"/>
    <col min="519" max="768" width="11.42578125" style="22"/>
    <col min="769" max="769" width="38.42578125" style="22" customWidth="1"/>
    <col min="770" max="774" width="19.7109375" style="22" customWidth="1"/>
    <col min="775" max="1024" width="11.42578125" style="22"/>
    <col min="1025" max="1025" width="38.42578125" style="22" customWidth="1"/>
    <col min="1026" max="1030" width="19.7109375" style="22" customWidth="1"/>
    <col min="1031" max="1280" width="11.42578125" style="22"/>
    <col min="1281" max="1281" width="38.42578125" style="22" customWidth="1"/>
    <col min="1282" max="1286" width="19.7109375" style="22" customWidth="1"/>
    <col min="1287" max="1536" width="11.42578125" style="22"/>
    <col min="1537" max="1537" width="38.42578125" style="22" customWidth="1"/>
    <col min="1538" max="1542" width="19.7109375" style="22" customWidth="1"/>
    <col min="1543" max="1792" width="11.42578125" style="22"/>
    <col min="1793" max="1793" width="38.42578125" style="22" customWidth="1"/>
    <col min="1794" max="1798" width="19.7109375" style="22" customWidth="1"/>
    <col min="1799" max="2048" width="11.42578125" style="22"/>
    <col min="2049" max="2049" width="38.42578125" style="22" customWidth="1"/>
    <col min="2050" max="2054" width="19.7109375" style="22" customWidth="1"/>
    <col min="2055" max="2304" width="11.42578125" style="22"/>
    <col min="2305" max="2305" width="38.42578125" style="22" customWidth="1"/>
    <col min="2306" max="2310" width="19.7109375" style="22" customWidth="1"/>
    <col min="2311" max="2560" width="11.42578125" style="22"/>
    <col min="2561" max="2561" width="38.42578125" style="22" customWidth="1"/>
    <col min="2562" max="2566" width="19.7109375" style="22" customWidth="1"/>
    <col min="2567" max="2816" width="11.42578125" style="22"/>
    <col min="2817" max="2817" width="38.42578125" style="22" customWidth="1"/>
    <col min="2818" max="2822" width="19.7109375" style="22" customWidth="1"/>
    <col min="2823" max="3072" width="11.42578125" style="22"/>
    <col min="3073" max="3073" width="38.42578125" style="22" customWidth="1"/>
    <col min="3074" max="3078" width="19.7109375" style="22" customWidth="1"/>
    <col min="3079" max="3328" width="11.42578125" style="22"/>
    <col min="3329" max="3329" width="38.42578125" style="22" customWidth="1"/>
    <col min="3330" max="3334" width="19.7109375" style="22" customWidth="1"/>
    <col min="3335" max="3584" width="11.42578125" style="22"/>
    <col min="3585" max="3585" width="38.42578125" style="22" customWidth="1"/>
    <col min="3586" max="3590" width="19.7109375" style="22" customWidth="1"/>
    <col min="3591" max="3840" width="11.42578125" style="22"/>
    <col min="3841" max="3841" width="38.42578125" style="22" customWidth="1"/>
    <col min="3842" max="3846" width="19.7109375" style="22" customWidth="1"/>
    <col min="3847" max="4096" width="11.42578125" style="22"/>
    <col min="4097" max="4097" width="38.42578125" style="22" customWidth="1"/>
    <col min="4098" max="4102" width="19.7109375" style="22" customWidth="1"/>
    <col min="4103" max="4352" width="11.42578125" style="22"/>
    <col min="4353" max="4353" width="38.42578125" style="22" customWidth="1"/>
    <col min="4354" max="4358" width="19.7109375" style="22" customWidth="1"/>
    <col min="4359" max="4608" width="11.42578125" style="22"/>
    <col min="4609" max="4609" width="38.42578125" style="22" customWidth="1"/>
    <col min="4610" max="4614" width="19.7109375" style="22" customWidth="1"/>
    <col min="4615" max="4864" width="11.42578125" style="22"/>
    <col min="4865" max="4865" width="38.42578125" style="22" customWidth="1"/>
    <col min="4866" max="4870" width="19.7109375" style="22" customWidth="1"/>
    <col min="4871" max="5120" width="11.42578125" style="22"/>
    <col min="5121" max="5121" width="38.42578125" style="22" customWidth="1"/>
    <col min="5122" max="5126" width="19.7109375" style="22" customWidth="1"/>
    <col min="5127" max="5376" width="11.42578125" style="22"/>
    <col min="5377" max="5377" width="38.42578125" style="22" customWidth="1"/>
    <col min="5378" max="5382" width="19.7109375" style="22" customWidth="1"/>
    <col min="5383" max="5632" width="11.42578125" style="22"/>
    <col min="5633" max="5633" width="38.42578125" style="22" customWidth="1"/>
    <col min="5634" max="5638" width="19.7109375" style="22" customWidth="1"/>
    <col min="5639" max="5888" width="11.42578125" style="22"/>
    <col min="5889" max="5889" width="38.42578125" style="22" customWidth="1"/>
    <col min="5890" max="5894" width="19.7109375" style="22" customWidth="1"/>
    <col min="5895" max="6144" width="11.42578125" style="22"/>
    <col min="6145" max="6145" width="38.42578125" style="22" customWidth="1"/>
    <col min="6146" max="6150" width="19.7109375" style="22" customWidth="1"/>
    <col min="6151" max="6400" width="11.42578125" style="22"/>
    <col min="6401" max="6401" width="38.42578125" style="22" customWidth="1"/>
    <col min="6402" max="6406" width="19.7109375" style="22" customWidth="1"/>
    <col min="6407" max="6656" width="11.42578125" style="22"/>
    <col min="6657" max="6657" width="38.42578125" style="22" customWidth="1"/>
    <col min="6658" max="6662" width="19.7109375" style="22" customWidth="1"/>
    <col min="6663" max="6912" width="11.42578125" style="22"/>
    <col min="6913" max="6913" width="38.42578125" style="22" customWidth="1"/>
    <col min="6914" max="6918" width="19.7109375" style="22" customWidth="1"/>
    <col min="6919" max="7168" width="11.42578125" style="22"/>
    <col min="7169" max="7169" width="38.42578125" style="22" customWidth="1"/>
    <col min="7170" max="7174" width="19.7109375" style="22" customWidth="1"/>
    <col min="7175" max="7424" width="11.42578125" style="22"/>
    <col min="7425" max="7425" width="38.42578125" style="22" customWidth="1"/>
    <col min="7426" max="7430" width="19.7109375" style="22" customWidth="1"/>
    <col min="7431" max="7680" width="11.42578125" style="22"/>
    <col min="7681" max="7681" width="38.42578125" style="22" customWidth="1"/>
    <col min="7682" max="7686" width="19.7109375" style="22" customWidth="1"/>
    <col min="7687" max="7936" width="11.42578125" style="22"/>
    <col min="7937" max="7937" width="38.42578125" style="22" customWidth="1"/>
    <col min="7938" max="7942" width="19.7109375" style="22" customWidth="1"/>
    <col min="7943" max="8192" width="11.42578125" style="22"/>
    <col min="8193" max="8193" width="38.42578125" style="22" customWidth="1"/>
    <col min="8194" max="8198" width="19.7109375" style="22" customWidth="1"/>
    <col min="8199" max="8448" width="11.42578125" style="22"/>
    <col min="8449" max="8449" width="38.42578125" style="22" customWidth="1"/>
    <col min="8450" max="8454" width="19.7109375" style="22" customWidth="1"/>
    <col min="8455" max="8704" width="11.42578125" style="22"/>
    <col min="8705" max="8705" width="38.42578125" style="22" customWidth="1"/>
    <col min="8706" max="8710" width="19.7109375" style="22" customWidth="1"/>
    <col min="8711" max="8960" width="11.42578125" style="22"/>
    <col min="8961" max="8961" width="38.42578125" style="22" customWidth="1"/>
    <col min="8962" max="8966" width="19.7109375" style="22" customWidth="1"/>
    <col min="8967" max="9216" width="11.42578125" style="22"/>
    <col min="9217" max="9217" width="38.42578125" style="22" customWidth="1"/>
    <col min="9218" max="9222" width="19.7109375" style="22" customWidth="1"/>
    <col min="9223" max="9472" width="11.42578125" style="22"/>
    <col min="9473" max="9473" width="38.42578125" style="22" customWidth="1"/>
    <col min="9474" max="9478" width="19.7109375" style="22" customWidth="1"/>
    <col min="9479" max="9728" width="11.42578125" style="22"/>
    <col min="9729" max="9729" width="38.42578125" style="22" customWidth="1"/>
    <col min="9730" max="9734" width="19.7109375" style="22" customWidth="1"/>
    <col min="9735" max="9984" width="11.42578125" style="22"/>
    <col min="9985" max="9985" width="38.42578125" style="22" customWidth="1"/>
    <col min="9986" max="9990" width="19.7109375" style="22" customWidth="1"/>
    <col min="9991" max="10240" width="11.42578125" style="22"/>
    <col min="10241" max="10241" width="38.42578125" style="22" customWidth="1"/>
    <col min="10242" max="10246" width="19.7109375" style="22" customWidth="1"/>
    <col min="10247" max="10496" width="11.42578125" style="22"/>
    <col min="10497" max="10497" width="38.42578125" style="22" customWidth="1"/>
    <col min="10498" max="10502" width="19.7109375" style="22" customWidth="1"/>
    <col min="10503" max="10752" width="11.42578125" style="22"/>
    <col min="10753" max="10753" width="38.42578125" style="22" customWidth="1"/>
    <col min="10754" max="10758" width="19.7109375" style="22" customWidth="1"/>
    <col min="10759" max="11008" width="11.42578125" style="22"/>
    <col min="11009" max="11009" width="38.42578125" style="22" customWidth="1"/>
    <col min="11010" max="11014" width="19.7109375" style="22" customWidth="1"/>
    <col min="11015" max="11264" width="11.42578125" style="22"/>
    <col min="11265" max="11265" width="38.42578125" style="22" customWidth="1"/>
    <col min="11266" max="11270" width="19.7109375" style="22" customWidth="1"/>
    <col min="11271" max="11520" width="11.42578125" style="22"/>
    <col min="11521" max="11521" width="38.42578125" style="22" customWidth="1"/>
    <col min="11522" max="11526" width="19.7109375" style="22" customWidth="1"/>
    <col min="11527" max="11776" width="11.42578125" style="22"/>
    <col min="11777" max="11777" width="38.42578125" style="22" customWidth="1"/>
    <col min="11778" max="11782" width="19.7109375" style="22" customWidth="1"/>
    <col min="11783" max="12032" width="11.42578125" style="22"/>
    <col min="12033" max="12033" width="38.42578125" style="22" customWidth="1"/>
    <col min="12034" max="12038" width="19.7109375" style="22" customWidth="1"/>
    <col min="12039" max="12288" width="11.42578125" style="22"/>
    <col min="12289" max="12289" width="38.42578125" style="22" customWidth="1"/>
    <col min="12290" max="12294" width="19.7109375" style="22" customWidth="1"/>
    <col min="12295" max="12544" width="11.42578125" style="22"/>
    <col min="12545" max="12545" width="38.42578125" style="22" customWidth="1"/>
    <col min="12546" max="12550" width="19.7109375" style="22" customWidth="1"/>
    <col min="12551" max="12800" width="11.42578125" style="22"/>
    <col min="12801" max="12801" width="38.42578125" style="22" customWidth="1"/>
    <col min="12802" max="12806" width="19.7109375" style="22" customWidth="1"/>
    <col min="12807" max="13056" width="11.42578125" style="22"/>
    <col min="13057" max="13057" width="38.42578125" style="22" customWidth="1"/>
    <col min="13058" max="13062" width="19.7109375" style="22" customWidth="1"/>
    <col min="13063" max="13312" width="11.42578125" style="22"/>
    <col min="13313" max="13313" width="38.42578125" style="22" customWidth="1"/>
    <col min="13314" max="13318" width="19.7109375" style="22" customWidth="1"/>
    <col min="13319" max="13568" width="11.42578125" style="22"/>
    <col min="13569" max="13569" width="38.42578125" style="22" customWidth="1"/>
    <col min="13570" max="13574" width="19.7109375" style="22" customWidth="1"/>
    <col min="13575" max="13824" width="11.42578125" style="22"/>
    <col min="13825" max="13825" width="38.42578125" style="22" customWidth="1"/>
    <col min="13826" max="13830" width="19.7109375" style="22" customWidth="1"/>
    <col min="13831" max="14080" width="11.42578125" style="22"/>
    <col min="14081" max="14081" width="38.42578125" style="22" customWidth="1"/>
    <col min="14082" max="14086" width="19.7109375" style="22" customWidth="1"/>
    <col min="14087" max="14336" width="11.42578125" style="22"/>
    <col min="14337" max="14337" width="38.42578125" style="22" customWidth="1"/>
    <col min="14338" max="14342" width="19.7109375" style="22" customWidth="1"/>
    <col min="14343" max="14592" width="11.42578125" style="22"/>
    <col min="14593" max="14593" width="38.42578125" style="22" customWidth="1"/>
    <col min="14594" max="14598" width="19.7109375" style="22" customWidth="1"/>
    <col min="14599" max="14848" width="11.42578125" style="22"/>
    <col min="14849" max="14849" width="38.42578125" style="22" customWidth="1"/>
    <col min="14850" max="14854" width="19.7109375" style="22" customWidth="1"/>
    <col min="14855" max="15104" width="11.42578125" style="22"/>
    <col min="15105" max="15105" width="38.42578125" style="22" customWidth="1"/>
    <col min="15106" max="15110" width="19.7109375" style="22" customWidth="1"/>
    <col min="15111" max="15360" width="11.42578125" style="22"/>
    <col min="15361" max="15361" width="38.42578125" style="22" customWidth="1"/>
    <col min="15362" max="15366" width="19.7109375" style="22" customWidth="1"/>
    <col min="15367" max="15616" width="11.42578125" style="22"/>
    <col min="15617" max="15617" width="38.42578125" style="22" customWidth="1"/>
    <col min="15618" max="15622" width="19.7109375" style="22" customWidth="1"/>
    <col min="15623" max="15872" width="11.42578125" style="22"/>
    <col min="15873" max="15873" width="38.42578125" style="22" customWidth="1"/>
    <col min="15874" max="15878" width="19.7109375" style="22" customWidth="1"/>
    <col min="15879" max="16128" width="11.42578125" style="22"/>
    <col min="16129" max="16129" width="38.42578125" style="22" customWidth="1"/>
    <col min="16130" max="16134" width="19.7109375" style="22" customWidth="1"/>
    <col min="16135" max="16384" width="11.42578125" style="22"/>
  </cols>
  <sheetData>
    <row r="8" spans="1:6" ht="13.5" thickBot="1"/>
    <row r="9" spans="1:6" ht="49.5" customHeight="1" thickBot="1">
      <c r="A9" s="279" t="s">
        <v>164</v>
      </c>
      <c r="B9" s="280"/>
      <c r="C9" s="280"/>
      <c r="D9" s="280"/>
      <c r="E9" s="280"/>
      <c r="F9" s="281"/>
    </row>
    <row r="10" spans="1:6">
      <c r="A10" s="23"/>
      <c r="B10" s="23"/>
      <c r="C10" s="23"/>
      <c r="D10" s="23"/>
      <c r="E10" s="23"/>
      <c r="F10" s="23"/>
    </row>
    <row r="11" spans="1:6" ht="36" customHeight="1" thickBot="1">
      <c r="A11" s="56" t="s">
        <v>53</v>
      </c>
      <c r="B11" s="57" t="s">
        <v>1</v>
      </c>
      <c r="C11" s="57" t="s">
        <v>2</v>
      </c>
      <c r="D11" s="57" t="s">
        <v>3</v>
      </c>
      <c r="E11" s="57" t="s">
        <v>27</v>
      </c>
      <c r="F11" s="58" t="s">
        <v>16</v>
      </c>
    </row>
    <row r="12" spans="1:6" ht="27.95" customHeight="1">
      <c r="A12" s="41" t="s">
        <v>54</v>
      </c>
      <c r="B12" s="42">
        <v>38</v>
      </c>
      <c r="C12" s="42">
        <v>1</v>
      </c>
      <c r="D12" s="42">
        <v>1</v>
      </c>
      <c r="E12" s="42">
        <v>1</v>
      </c>
      <c r="F12" s="42">
        <f t="shared" ref="F12:F27" si="0">SUM(B12:E12)</f>
        <v>41</v>
      </c>
    </row>
    <row r="13" spans="1:6" ht="27.95" customHeight="1">
      <c r="A13" s="24" t="s">
        <v>55</v>
      </c>
      <c r="B13" s="43">
        <v>87</v>
      </c>
      <c r="C13" s="43">
        <v>0</v>
      </c>
      <c r="D13" s="43">
        <v>1</v>
      </c>
      <c r="E13" s="43">
        <v>1</v>
      </c>
      <c r="F13" s="153">
        <f t="shared" si="0"/>
        <v>89</v>
      </c>
    </row>
    <row r="14" spans="1:6" ht="27.95" customHeight="1">
      <c r="A14" s="24" t="s">
        <v>56</v>
      </c>
      <c r="B14" s="43">
        <v>91</v>
      </c>
      <c r="C14" s="43">
        <v>1</v>
      </c>
      <c r="D14" s="43">
        <v>1</v>
      </c>
      <c r="E14" s="43">
        <v>0</v>
      </c>
      <c r="F14" s="153">
        <f t="shared" si="0"/>
        <v>93</v>
      </c>
    </row>
    <row r="15" spans="1:6" ht="27.95" customHeight="1">
      <c r="A15" s="24" t="s">
        <v>57</v>
      </c>
      <c r="B15" s="43">
        <v>81</v>
      </c>
      <c r="C15" s="43">
        <v>2</v>
      </c>
      <c r="D15" s="43">
        <v>0</v>
      </c>
      <c r="E15" s="43">
        <v>0</v>
      </c>
      <c r="F15" s="153">
        <f t="shared" si="0"/>
        <v>83</v>
      </c>
    </row>
    <row r="16" spans="1:6" ht="27.95" customHeight="1">
      <c r="A16" s="24" t="s">
        <v>58</v>
      </c>
      <c r="B16" s="43">
        <v>76</v>
      </c>
      <c r="C16" s="43">
        <v>0</v>
      </c>
      <c r="D16" s="43">
        <v>1</v>
      </c>
      <c r="E16" s="43">
        <v>0</v>
      </c>
      <c r="F16" s="153">
        <f t="shared" si="0"/>
        <v>77</v>
      </c>
    </row>
    <row r="17" spans="1:8" ht="27.95" customHeight="1">
      <c r="A17" s="24" t="s">
        <v>59</v>
      </c>
      <c r="B17" s="43">
        <v>70</v>
      </c>
      <c r="C17" s="43">
        <v>2</v>
      </c>
      <c r="D17" s="43">
        <v>0</v>
      </c>
      <c r="E17" s="43">
        <v>0</v>
      </c>
      <c r="F17" s="153">
        <f t="shared" si="0"/>
        <v>72</v>
      </c>
    </row>
    <row r="18" spans="1:8" ht="27.95" customHeight="1">
      <c r="A18" s="24" t="s">
        <v>60</v>
      </c>
      <c r="B18" s="43">
        <v>67</v>
      </c>
      <c r="C18" s="43">
        <v>2</v>
      </c>
      <c r="D18" s="43">
        <v>0</v>
      </c>
      <c r="E18" s="43">
        <v>0</v>
      </c>
      <c r="F18" s="153">
        <f t="shared" si="0"/>
        <v>69</v>
      </c>
    </row>
    <row r="19" spans="1:8" ht="27.95" customHeight="1">
      <c r="A19" s="24" t="s">
        <v>61</v>
      </c>
      <c r="B19" s="43">
        <v>42</v>
      </c>
      <c r="C19" s="43">
        <v>0</v>
      </c>
      <c r="D19" s="43">
        <v>0</v>
      </c>
      <c r="E19" s="43">
        <v>0</v>
      </c>
      <c r="F19" s="153">
        <f t="shared" si="0"/>
        <v>42</v>
      </c>
    </row>
    <row r="20" spans="1:8" ht="27.95" customHeight="1">
      <c r="A20" s="24" t="s">
        <v>62</v>
      </c>
      <c r="B20" s="43">
        <v>23</v>
      </c>
      <c r="C20" s="43">
        <v>3</v>
      </c>
      <c r="D20" s="43">
        <v>1</v>
      </c>
      <c r="E20" s="43">
        <v>0</v>
      </c>
      <c r="F20" s="43">
        <f t="shared" si="0"/>
        <v>27</v>
      </c>
    </row>
    <row r="21" spans="1:8" ht="27.95" customHeight="1">
      <c r="A21" s="24" t="s">
        <v>63</v>
      </c>
      <c r="B21" s="43">
        <v>18</v>
      </c>
      <c r="C21" s="43">
        <v>1</v>
      </c>
      <c r="D21" s="43">
        <v>0</v>
      </c>
      <c r="E21" s="43">
        <v>0</v>
      </c>
      <c r="F21" s="43">
        <f t="shared" si="0"/>
        <v>19</v>
      </c>
    </row>
    <row r="22" spans="1:8" ht="27.95" customHeight="1">
      <c r="A22" s="24" t="s">
        <v>64</v>
      </c>
      <c r="B22" s="43">
        <v>23</v>
      </c>
      <c r="C22" s="43">
        <v>0</v>
      </c>
      <c r="D22" s="43">
        <v>0</v>
      </c>
      <c r="E22" s="43">
        <v>0</v>
      </c>
      <c r="F22" s="43">
        <f t="shared" si="0"/>
        <v>23</v>
      </c>
    </row>
    <row r="23" spans="1:8" ht="27.95" customHeight="1">
      <c r="A23" s="24" t="s">
        <v>65</v>
      </c>
      <c r="B23" s="43">
        <v>7</v>
      </c>
      <c r="C23" s="43">
        <v>0</v>
      </c>
      <c r="D23" s="43">
        <v>0</v>
      </c>
      <c r="E23" s="43">
        <v>0</v>
      </c>
      <c r="F23" s="43">
        <f t="shared" si="0"/>
        <v>7</v>
      </c>
    </row>
    <row r="24" spans="1:8" ht="27.95" customHeight="1">
      <c r="A24" s="24" t="s">
        <v>66</v>
      </c>
      <c r="B24" s="43">
        <v>11</v>
      </c>
      <c r="C24" s="43">
        <v>0</v>
      </c>
      <c r="D24" s="43">
        <v>0</v>
      </c>
      <c r="E24" s="43">
        <v>0</v>
      </c>
      <c r="F24" s="43">
        <f t="shared" si="0"/>
        <v>11</v>
      </c>
    </row>
    <row r="25" spans="1:8" ht="27.95" customHeight="1">
      <c r="A25" s="24" t="s">
        <v>67</v>
      </c>
      <c r="B25" s="43">
        <v>1</v>
      </c>
      <c r="C25" s="43">
        <v>0</v>
      </c>
      <c r="D25" s="43">
        <v>0</v>
      </c>
      <c r="E25" s="43">
        <v>0</v>
      </c>
      <c r="F25" s="43">
        <f t="shared" si="0"/>
        <v>1</v>
      </c>
    </row>
    <row r="26" spans="1:8" ht="27.95" customHeight="1">
      <c r="A26" s="24" t="s">
        <v>68</v>
      </c>
      <c r="B26" s="43">
        <v>0</v>
      </c>
      <c r="C26" s="43">
        <v>0</v>
      </c>
      <c r="D26" s="43">
        <v>0</v>
      </c>
      <c r="E26" s="43">
        <v>0</v>
      </c>
      <c r="F26" s="43">
        <f t="shared" si="0"/>
        <v>0</v>
      </c>
    </row>
    <row r="27" spans="1:8" ht="27.95" customHeight="1">
      <c r="A27" s="24" t="s">
        <v>69</v>
      </c>
      <c r="B27" s="43">
        <v>0</v>
      </c>
      <c r="C27" s="43">
        <v>0</v>
      </c>
      <c r="D27" s="43">
        <v>0</v>
      </c>
      <c r="E27" s="43">
        <v>0</v>
      </c>
      <c r="F27" s="43">
        <f t="shared" si="0"/>
        <v>0</v>
      </c>
    </row>
    <row r="28" spans="1:8" ht="15" customHeight="1" thickBot="1">
      <c r="A28" s="25"/>
      <c r="B28" s="26"/>
      <c r="C28" s="26"/>
      <c r="D28" s="26"/>
      <c r="E28" s="26"/>
      <c r="F28" s="26"/>
    </row>
    <row r="29" spans="1:8" ht="35.25" customHeight="1" thickBot="1">
      <c r="A29" s="44" t="s">
        <v>119</v>
      </c>
      <c r="B29" s="45">
        <f>SUM(B12:B28)</f>
        <v>635</v>
      </c>
      <c r="C29" s="45">
        <f>SUM(C12:C28)</f>
        <v>12</v>
      </c>
      <c r="D29" s="45">
        <f>SUM(D12:D28)</f>
        <v>5</v>
      </c>
      <c r="E29" s="45">
        <f>SUM(E12:E28)</f>
        <v>2</v>
      </c>
      <c r="F29" s="46">
        <f>SUM(B29:E29)</f>
        <v>654</v>
      </c>
    </row>
    <row r="30" spans="1:8" ht="15" customHeight="1">
      <c r="A30" s="47"/>
      <c r="B30" s="48"/>
      <c r="C30" s="48"/>
      <c r="D30" s="48"/>
      <c r="E30" s="48"/>
      <c r="F30" s="48"/>
    </row>
    <row r="31" spans="1:8" ht="27.95" customHeight="1">
      <c r="A31" s="24" t="s">
        <v>70</v>
      </c>
      <c r="B31" s="43">
        <v>1</v>
      </c>
      <c r="C31" s="43">
        <v>0</v>
      </c>
      <c r="D31" s="43">
        <v>0</v>
      </c>
      <c r="E31" s="43">
        <v>0</v>
      </c>
      <c r="F31" s="43">
        <f>Tabla12[[#This Row],[CAIDA DE PERSONA]]+Tabla12[[#This Row],[VOLCADURAS]]+Tabla12[[#This Row],[ATROPELLOS]]+Tabla12[[#This Row],[CHOQUES]]</f>
        <v>1</v>
      </c>
    </row>
    <row r="32" spans="1:8" ht="27.95" customHeight="1">
      <c r="A32" s="24" t="s">
        <v>71</v>
      </c>
      <c r="B32" s="43">
        <v>0</v>
      </c>
      <c r="C32" s="43">
        <v>0</v>
      </c>
      <c r="D32" s="49">
        <v>0</v>
      </c>
      <c r="E32" s="43">
        <v>0</v>
      </c>
      <c r="F32" s="43">
        <f>Tabla12[[#This Row],[CAIDA DE PERSONA]]+Tabla12[[#This Row],[VOLCADURAS]]+Tabla12[[#This Row],[ATROPELLOS]]+Tabla12[[#This Row],[CHOQUES]]</f>
        <v>0</v>
      </c>
      <c r="H32" s="34"/>
    </row>
    <row r="33" spans="1:8" ht="27.95" customHeight="1">
      <c r="A33" s="24" t="s">
        <v>72</v>
      </c>
      <c r="B33" s="43">
        <v>1</v>
      </c>
      <c r="C33" s="43">
        <v>0</v>
      </c>
      <c r="D33" s="49">
        <v>1</v>
      </c>
      <c r="E33" s="43">
        <v>0</v>
      </c>
      <c r="F33" s="43">
        <f>Tabla12[[#This Row],[CAIDA DE PERSONA]]+Tabla12[[#This Row],[VOLCADURAS]]+Tabla12[[#This Row],[ATROPELLOS]]+Tabla12[[#This Row],[CHOQUES]]</f>
        <v>2</v>
      </c>
      <c r="H33" s="34"/>
    </row>
    <row r="34" spans="1:8" ht="27.95" customHeight="1">
      <c r="A34" s="24" t="s">
        <v>73</v>
      </c>
      <c r="B34" s="43">
        <v>4</v>
      </c>
      <c r="C34" s="43">
        <v>0</v>
      </c>
      <c r="D34" s="43">
        <v>0</v>
      </c>
      <c r="E34" s="43">
        <v>0</v>
      </c>
      <c r="F34" s="43">
        <f>Tabla12[[#This Row],[CAIDA DE PERSONA]]+Tabla12[[#This Row],[VOLCADURAS]]+Tabla12[[#This Row],[ATROPELLOS]]+Tabla12[[#This Row],[CHOQUES]]</f>
        <v>4</v>
      </c>
      <c r="H34" s="34"/>
    </row>
    <row r="35" spans="1:8" ht="15" customHeight="1" thickBot="1">
      <c r="A35" s="50"/>
      <c r="B35" s="26"/>
      <c r="C35" s="26"/>
      <c r="D35" s="26"/>
      <c r="E35" s="26"/>
      <c r="F35" s="26"/>
    </row>
    <row r="36" spans="1:8" ht="30.95" customHeight="1" thickBot="1">
      <c r="A36" s="44" t="s">
        <v>74</v>
      </c>
      <c r="B36" s="45">
        <f>SUM(B31:B35)</f>
        <v>6</v>
      </c>
      <c r="C36" s="45">
        <f>SUM(C31:C35)</f>
        <v>0</v>
      </c>
      <c r="D36" s="45">
        <f>SUM(D31:D35)</f>
        <v>1</v>
      </c>
      <c r="E36" s="45">
        <f>SUM(E31:E35)</f>
        <v>0</v>
      </c>
      <c r="F36" s="46">
        <f>SUM(B36:E36)</f>
        <v>7</v>
      </c>
      <c r="H36" s="51"/>
    </row>
    <row r="37" spans="1:8" ht="21.75" customHeight="1" thickBot="1">
      <c r="A37" s="30"/>
      <c r="B37" s="29"/>
      <c r="C37" s="29"/>
      <c r="D37" s="29"/>
      <c r="E37" s="29"/>
      <c r="F37" s="29"/>
    </row>
    <row r="38" spans="1:8" ht="30.95" customHeight="1" thickBot="1">
      <c r="A38" s="52" t="s">
        <v>75</v>
      </c>
      <c r="B38" s="53"/>
      <c r="C38" s="53"/>
      <c r="D38" s="54"/>
      <c r="E38" s="54"/>
      <c r="F38" s="55">
        <f>B38+C38+D38+E38</f>
        <v>0</v>
      </c>
    </row>
    <row r="39" spans="1:8" ht="30.95" customHeight="1">
      <c r="A39" s="59" t="s">
        <v>5</v>
      </c>
      <c r="B39" s="60">
        <f>B36+B29+B38</f>
        <v>641</v>
      </c>
      <c r="C39" s="60">
        <f>C38+C36+C29</f>
        <v>12</v>
      </c>
      <c r="D39" s="60">
        <f>D38+D36+D29</f>
        <v>6</v>
      </c>
      <c r="E39" s="60">
        <f>E38+E36+E29</f>
        <v>2</v>
      </c>
      <c r="F39" s="61">
        <f>B39+C39+D39+E39</f>
        <v>661</v>
      </c>
    </row>
    <row r="40" spans="1:8" ht="7.5" customHeight="1">
      <c r="A40" s="33"/>
      <c r="B40" s="34"/>
      <c r="C40" s="34"/>
      <c r="D40" s="34"/>
      <c r="E40" s="34"/>
      <c r="F40" s="34"/>
    </row>
    <row r="41" spans="1:8" ht="30.95" customHeight="1">
      <c r="A41" s="282" t="s">
        <v>122</v>
      </c>
      <c r="B41" s="282"/>
      <c r="C41" s="282"/>
      <c r="D41" s="282"/>
      <c r="E41" s="282"/>
      <c r="F41" s="282"/>
    </row>
    <row r="42" spans="1:8" ht="30.95" customHeight="1">
      <c r="A42" s="36"/>
      <c r="B42" s="36"/>
      <c r="C42" s="36"/>
      <c r="D42" s="36"/>
      <c r="E42" s="36"/>
      <c r="F42" s="36"/>
    </row>
    <row r="43" spans="1:8" ht="30.95" customHeight="1">
      <c r="A43" s="36"/>
      <c r="B43" s="36"/>
      <c r="C43" s="36"/>
      <c r="D43" s="36"/>
      <c r="E43" s="36"/>
      <c r="F43" s="36"/>
    </row>
    <row r="44" spans="1:8" ht="30.95" customHeight="1">
      <c r="A44" s="37"/>
      <c r="B44" s="37"/>
      <c r="C44" s="37"/>
      <c r="D44" s="37"/>
      <c r="E44" s="37"/>
      <c r="F44" s="37"/>
    </row>
    <row r="45" spans="1:8" ht="30.95" customHeight="1">
      <c r="A45" s="38"/>
      <c r="B45" s="38"/>
      <c r="C45" s="38"/>
      <c r="D45" s="38"/>
      <c r="E45" s="38"/>
      <c r="F45" s="38"/>
    </row>
    <row r="46" spans="1:8" ht="30.95" customHeight="1">
      <c r="A46" s="39"/>
      <c r="B46" s="39"/>
      <c r="C46" s="39"/>
      <c r="D46" s="39"/>
      <c r="E46" s="39"/>
      <c r="F46" s="39"/>
    </row>
    <row r="47" spans="1:8" ht="30.95" customHeight="1">
      <c r="A47" s="33"/>
      <c r="B47" s="34"/>
      <c r="C47" s="34"/>
      <c r="D47" s="34"/>
      <c r="E47" s="34"/>
      <c r="F47" s="34"/>
    </row>
    <row r="48" spans="1:8" ht="30.95" customHeight="1">
      <c r="A48" s="33"/>
      <c r="B48" s="34"/>
      <c r="C48" s="34"/>
      <c r="D48" s="34"/>
      <c r="E48" s="34"/>
      <c r="F48" s="34"/>
    </row>
    <row r="49" spans="1:6" ht="30.95" customHeight="1">
      <c r="A49" s="33"/>
      <c r="B49" s="34"/>
      <c r="C49" s="34"/>
      <c r="D49" s="34"/>
      <c r="E49" s="34"/>
      <c r="F49" s="34"/>
    </row>
    <row r="50" spans="1:6" ht="30.95" customHeight="1">
      <c r="A50" s="33"/>
      <c r="B50" s="34"/>
      <c r="C50" s="34"/>
      <c r="D50" s="34"/>
      <c r="E50" s="34"/>
      <c r="F50" s="34"/>
    </row>
    <row r="51" spans="1:6" ht="30.95" customHeight="1">
      <c r="A51" s="33"/>
      <c r="B51" s="34"/>
      <c r="C51" s="34"/>
      <c r="D51" s="34"/>
      <c r="E51" s="34"/>
      <c r="F51" s="34"/>
    </row>
    <row r="52" spans="1:6" ht="30.95" customHeight="1">
      <c r="A52" s="40"/>
      <c r="B52" s="32"/>
      <c r="C52" s="32"/>
      <c r="D52" s="32"/>
      <c r="E52" s="32"/>
      <c r="F52" s="32"/>
    </row>
    <row r="53" spans="1:6" ht="30.95" customHeight="1">
      <c r="A53" s="33"/>
      <c r="B53" s="34"/>
      <c r="C53" s="34"/>
      <c r="D53" s="34"/>
      <c r="E53" s="34"/>
      <c r="F53" s="34"/>
    </row>
    <row r="54" spans="1:6" ht="30.95" customHeight="1">
      <c r="A54" s="33"/>
      <c r="B54" s="34"/>
      <c r="C54" s="34"/>
      <c r="D54" s="34"/>
      <c r="E54" s="34"/>
      <c r="F54" s="34"/>
    </row>
    <row r="55" spans="1:6" ht="30.95" customHeight="1">
      <c r="A55" s="35"/>
      <c r="B55" s="34"/>
      <c r="C55" s="34"/>
      <c r="D55" s="34"/>
      <c r="E55" s="34"/>
      <c r="F55" s="34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topLeftCell="A76" workbookViewId="0">
      <selection activeCell="H41" sqref="H41"/>
    </sheetView>
  </sheetViews>
  <sheetFormatPr baseColWidth="10" defaultRowHeight="12.75"/>
  <cols>
    <col min="1" max="1" width="5.7109375" style="22" customWidth="1"/>
    <col min="2" max="2" width="22.5703125" style="22" customWidth="1"/>
    <col min="3" max="3" width="14.85546875" style="22" customWidth="1"/>
    <col min="4" max="4" width="18.85546875" style="22" customWidth="1"/>
    <col min="5" max="5" width="19.42578125" style="22" customWidth="1"/>
    <col min="6" max="6" width="21.85546875" style="22" customWidth="1"/>
    <col min="7" max="7" width="15.5703125" style="22" customWidth="1"/>
    <col min="8" max="257" width="11.42578125" style="22"/>
    <col min="258" max="258" width="22.5703125" style="22" customWidth="1"/>
    <col min="259" max="259" width="14.7109375" style="22" customWidth="1"/>
    <col min="260" max="260" width="17.140625" style="22" customWidth="1"/>
    <col min="261" max="261" width="18.42578125" style="22" customWidth="1"/>
    <col min="262" max="262" width="15.42578125" style="22" customWidth="1"/>
    <col min="263" max="263" width="15.5703125" style="22" customWidth="1"/>
    <col min="264" max="513" width="11.42578125" style="22"/>
    <col min="514" max="514" width="22.5703125" style="22" customWidth="1"/>
    <col min="515" max="515" width="14.7109375" style="22" customWidth="1"/>
    <col min="516" max="516" width="17.140625" style="22" customWidth="1"/>
    <col min="517" max="517" width="18.42578125" style="22" customWidth="1"/>
    <col min="518" max="518" width="15.42578125" style="22" customWidth="1"/>
    <col min="519" max="519" width="15.5703125" style="22" customWidth="1"/>
    <col min="520" max="769" width="11.42578125" style="22"/>
    <col min="770" max="770" width="22.5703125" style="22" customWidth="1"/>
    <col min="771" max="771" width="14.7109375" style="22" customWidth="1"/>
    <col min="772" max="772" width="17.140625" style="22" customWidth="1"/>
    <col min="773" max="773" width="18.42578125" style="22" customWidth="1"/>
    <col min="774" max="774" width="15.42578125" style="22" customWidth="1"/>
    <col min="775" max="775" width="15.5703125" style="22" customWidth="1"/>
    <col min="776" max="1025" width="11.42578125" style="22"/>
    <col min="1026" max="1026" width="22.5703125" style="22" customWidth="1"/>
    <col min="1027" max="1027" width="14.7109375" style="22" customWidth="1"/>
    <col min="1028" max="1028" width="17.140625" style="22" customWidth="1"/>
    <col min="1029" max="1029" width="18.42578125" style="22" customWidth="1"/>
    <col min="1030" max="1030" width="15.42578125" style="22" customWidth="1"/>
    <col min="1031" max="1031" width="15.5703125" style="22" customWidth="1"/>
    <col min="1032" max="1281" width="11.42578125" style="22"/>
    <col min="1282" max="1282" width="22.5703125" style="22" customWidth="1"/>
    <col min="1283" max="1283" width="14.7109375" style="22" customWidth="1"/>
    <col min="1284" max="1284" width="17.140625" style="22" customWidth="1"/>
    <col min="1285" max="1285" width="18.42578125" style="22" customWidth="1"/>
    <col min="1286" max="1286" width="15.42578125" style="22" customWidth="1"/>
    <col min="1287" max="1287" width="15.5703125" style="22" customWidth="1"/>
    <col min="1288" max="1537" width="11.42578125" style="22"/>
    <col min="1538" max="1538" width="22.5703125" style="22" customWidth="1"/>
    <col min="1539" max="1539" width="14.7109375" style="22" customWidth="1"/>
    <col min="1540" max="1540" width="17.140625" style="22" customWidth="1"/>
    <col min="1541" max="1541" width="18.42578125" style="22" customWidth="1"/>
    <col min="1542" max="1542" width="15.42578125" style="22" customWidth="1"/>
    <col min="1543" max="1543" width="15.5703125" style="22" customWidth="1"/>
    <col min="1544" max="1793" width="11.42578125" style="22"/>
    <col min="1794" max="1794" width="22.5703125" style="22" customWidth="1"/>
    <col min="1795" max="1795" width="14.7109375" style="22" customWidth="1"/>
    <col min="1796" max="1796" width="17.140625" style="22" customWidth="1"/>
    <col min="1797" max="1797" width="18.42578125" style="22" customWidth="1"/>
    <col min="1798" max="1798" width="15.42578125" style="22" customWidth="1"/>
    <col min="1799" max="1799" width="15.5703125" style="22" customWidth="1"/>
    <col min="1800" max="2049" width="11.42578125" style="22"/>
    <col min="2050" max="2050" width="22.5703125" style="22" customWidth="1"/>
    <col min="2051" max="2051" width="14.7109375" style="22" customWidth="1"/>
    <col min="2052" max="2052" width="17.140625" style="22" customWidth="1"/>
    <col min="2053" max="2053" width="18.42578125" style="22" customWidth="1"/>
    <col min="2054" max="2054" width="15.42578125" style="22" customWidth="1"/>
    <col min="2055" max="2055" width="15.5703125" style="22" customWidth="1"/>
    <col min="2056" max="2305" width="11.42578125" style="22"/>
    <col min="2306" max="2306" width="22.5703125" style="22" customWidth="1"/>
    <col min="2307" max="2307" width="14.7109375" style="22" customWidth="1"/>
    <col min="2308" max="2308" width="17.140625" style="22" customWidth="1"/>
    <col min="2309" max="2309" width="18.42578125" style="22" customWidth="1"/>
    <col min="2310" max="2310" width="15.42578125" style="22" customWidth="1"/>
    <col min="2311" max="2311" width="15.5703125" style="22" customWidth="1"/>
    <col min="2312" max="2561" width="11.42578125" style="22"/>
    <col min="2562" max="2562" width="22.5703125" style="22" customWidth="1"/>
    <col min="2563" max="2563" width="14.7109375" style="22" customWidth="1"/>
    <col min="2564" max="2564" width="17.140625" style="22" customWidth="1"/>
    <col min="2565" max="2565" width="18.42578125" style="22" customWidth="1"/>
    <col min="2566" max="2566" width="15.42578125" style="22" customWidth="1"/>
    <col min="2567" max="2567" width="15.5703125" style="22" customWidth="1"/>
    <col min="2568" max="2817" width="11.42578125" style="22"/>
    <col min="2818" max="2818" width="22.5703125" style="22" customWidth="1"/>
    <col min="2819" max="2819" width="14.7109375" style="22" customWidth="1"/>
    <col min="2820" max="2820" width="17.140625" style="22" customWidth="1"/>
    <col min="2821" max="2821" width="18.42578125" style="22" customWidth="1"/>
    <col min="2822" max="2822" width="15.42578125" style="22" customWidth="1"/>
    <col min="2823" max="2823" width="15.5703125" style="22" customWidth="1"/>
    <col min="2824" max="3073" width="11.42578125" style="22"/>
    <col min="3074" max="3074" width="22.5703125" style="22" customWidth="1"/>
    <col min="3075" max="3075" width="14.7109375" style="22" customWidth="1"/>
    <col min="3076" max="3076" width="17.140625" style="22" customWidth="1"/>
    <col min="3077" max="3077" width="18.42578125" style="22" customWidth="1"/>
    <col min="3078" max="3078" width="15.42578125" style="22" customWidth="1"/>
    <col min="3079" max="3079" width="15.5703125" style="22" customWidth="1"/>
    <col min="3080" max="3329" width="11.42578125" style="22"/>
    <col min="3330" max="3330" width="22.5703125" style="22" customWidth="1"/>
    <col min="3331" max="3331" width="14.7109375" style="22" customWidth="1"/>
    <col min="3332" max="3332" width="17.140625" style="22" customWidth="1"/>
    <col min="3333" max="3333" width="18.42578125" style="22" customWidth="1"/>
    <col min="3334" max="3334" width="15.42578125" style="22" customWidth="1"/>
    <col min="3335" max="3335" width="15.5703125" style="22" customWidth="1"/>
    <col min="3336" max="3585" width="11.42578125" style="22"/>
    <col min="3586" max="3586" width="22.5703125" style="22" customWidth="1"/>
    <col min="3587" max="3587" width="14.7109375" style="22" customWidth="1"/>
    <col min="3588" max="3588" width="17.140625" style="22" customWidth="1"/>
    <col min="3589" max="3589" width="18.42578125" style="22" customWidth="1"/>
    <col min="3590" max="3590" width="15.42578125" style="22" customWidth="1"/>
    <col min="3591" max="3591" width="15.5703125" style="22" customWidth="1"/>
    <col min="3592" max="3841" width="11.42578125" style="22"/>
    <col min="3842" max="3842" width="22.5703125" style="22" customWidth="1"/>
    <col min="3843" max="3843" width="14.7109375" style="22" customWidth="1"/>
    <col min="3844" max="3844" width="17.140625" style="22" customWidth="1"/>
    <col min="3845" max="3845" width="18.42578125" style="22" customWidth="1"/>
    <col min="3846" max="3846" width="15.42578125" style="22" customWidth="1"/>
    <col min="3847" max="3847" width="15.5703125" style="22" customWidth="1"/>
    <col min="3848" max="4097" width="11.42578125" style="22"/>
    <col min="4098" max="4098" width="22.5703125" style="22" customWidth="1"/>
    <col min="4099" max="4099" width="14.7109375" style="22" customWidth="1"/>
    <col min="4100" max="4100" width="17.140625" style="22" customWidth="1"/>
    <col min="4101" max="4101" width="18.42578125" style="22" customWidth="1"/>
    <col min="4102" max="4102" width="15.42578125" style="22" customWidth="1"/>
    <col min="4103" max="4103" width="15.5703125" style="22" customWidth="1"/>
    <col min="4104" max="4353" width="11.42578125" style="22"/>
    <col min="4354" max="4354" width="22.5703125" style="22" customWidth="1"/>
    <col min="4355" max="4355" width="14.7109375" style="22" customWidth="1"/>
    <col min="4356" max="4356" width="17.140625" style="22" customWidth="1"/>
    <col min="4357" max="4357" width="18.42578125" style="22" customWidth="1"/>
    <col min="4358" max="4358" width="15.42578125" style="22" customWidth="1"/>
    <col min="4359" max="4359" width="15.5703125" style="22" customWidth="1"/>
    <col min="4360" max="4609" width="11.42578125" style="22"/>
    <col min="4610" max="4610" width="22.5703125" style="22" customWidth="1"/>
    <col min="4611" max="4611" width="14.7109375" style="22" customWidth="1"/>
    <col min="4612" max="4612" width="17.140625" style="22" customWidth="1"/>
    <col min="4613" max="4613" width="18.42578125" style="22" customWidth="1"/>
    <col min="4614" max="4614" width="15.42578125" style="22" customWidth="1"/>
    <col min="4615" max="4615" width="15.5703125" style="22" customWidth="1"/>
    <col min="4616" max="4865" width="11.42578125" style="22"/>
    <col min="4866" max="4866" width="22.5703125" style="22" customWidth="1"/>
    <col min="4867" max="4867" width="14.7109375" style="22" customWidth="1"/>
    <col min="4868" max="4868" width="17.140625" style="22" customWidth="1"/>
    <col min="4869" max="4869" width="18.42578125" style="22" customWidth="1"/>
    <col min="4870" max="4870" width="15.42578125" style="22" customWidth="1"/>
    <col min="4871" max="4871" width="15.5703125" style="22" customWidth="1"/>
    <col min="4872" max="5121" width="11.42578125" style="22"/>
    <col min="5122" max="5122" width="22.5703125" style="22" customWidth="1"/>
    <col min="5123" max="5123" width="14.7109375" style="22" customWidth="1"/>
    <col min="5124" max="5124" width="17.140625" style="22" customWidth="1"/>
    <col min="5125" max="5125" width="18.42578125" style="22" customWidth="1"/>
    <col min="5126" max="5126" width="15.42578125" style="22" customWidth="1"/>
    <col min="5127" max="5127" width="15.5703125" style="22" customWidth="1"/>
    <col min="5128" max="5377" width="11.42578125" style="22"/>
    <col min="5378" max="5378" width="22.5703125" style="22" customWidth="1"/>
    <col min="5379" max="5379" width="14.7109375" style="22" customWidth="1"/>
    <col min="5380" max="5380" width="17.140625" style="22" customWidth="1"/>
    <col min="5381" max="5381" width="18.42578125" style="22" customWidth="1"/>
    <col min="5382" max="5382" width="15.42578125" style="22" customWidth="1"/>
    <col min="5383" max="5383" width="15.5703125" style="22" customWidth="1"/>
    <col min="5384" max="5633" width="11.42578125" style="22"/>
    <col min="5634" max="5634" width="22.5703125" style="22" customWidth="1"/>
    <col min="5635" max="5635" width="14.7109375" style="22" customWidth="1"/>
    <col min="5636" max="5636" width="17.140625" style="22" customWidth="1"/>
    <col min="5637" max="5637" width="18.42578125" style="22" customWidth="1"/>
    <col min="5638" max="5638" width="15.42578125" style="22" customWidth="1"/>
    <col min="5639" max="5639" width="15.5703125" style="22" customWidth="1"/>
    <col min="5640" max="5889" width="11.42578125" style="22"/>
    <col min="5890" max="5890" width="22.5703125" style="22" customWidth="1"/>
    <col min="5891" max="5891" width="14.7109375" style="22" customWidth="1"/>
    <col min="5892" max="5892" width="17.140625" style="22" customWidth="1"/>
    <col min="5893" max="5893" width="18.42578125" style="22" customWidth="1"/>
    <col min="5894" max="5894" width="15.42578125" style="22" customWidth="1"/>
    <col min="5895" max="5895" width="15.5703125" style="22" customWidth="1"/>
    <col min="5896" max="6145" width="11.42578125" style="22"/>
    <col min="6146" max="6146" width="22.5703125" style="22" customWidth="1"/>
    <col min="6147" max="6147" width="14.7109375" style="22" customWidth="1"/>
    <col min="6148" max="6148" width="17.140625" style="22" customWidth="1"/>
    <col min="6149" max="6149" width="18.42578125" style="22" customWidth="1"/>
    <col min="6150" max="6150" width="15.42578125" style="22" customWidth="1"/>
    <col min="6151" max="6151" width="15.5703125" style="22" customWidth="1"/>
    <col min="6152" max="6401" width="11.42578125" style="22"/>
    <col min="6402" max="6402" width="22.5703125" style="22" customWidth="1"/>
    <col min="6403" max="6403" width="14.7109375" style="22" customWidth="1"/>
    <col min="6404" max="6404" width="17.140625" style="22" customWidth="1"/>
    <col min="6405" max="6405" width="18.42578125" style="22" customWidth="1"/>
    <col min="6406" max="6406" width="15.42578125" style="22" customWidth="1"/>
    <col min="6407" max="6407" width="15.5703125" style="22" customWidth="1"/>
    <col min="6408" max="6657" width="11.42578125" style="22"/>
    <col min="6658" max="6658" width="22.5703125" style="22" customWidth="1"/>
    <col min="6659" max="6659" width="14.7109375" style="22" customWidth="1"/>
    <col min="6660" max="6660" width="17.140625" style="22" customWidth="1"/>
    <col min="6661" max="6661" width="18.42578125" style="22" customWidth="1"/>
    <col min="6662" max="6662" width="15.42578125" style="22" customWidth="1"/>
    <col min="6663" max="6663" width="15.5703125" style="22" customWidth="1"/>
    <col min="6664" max="6913" width="11.42578125" style="22"/>
    <col min="6914" max="6914" width="22.5703125" style="22" customWidth="1"/>
    <col min="6915" max="6915" width="14.7109375" style="22" customWidth="1"/>
    <col min="6916" max="6916" width="17.140625" style="22" customWidth="1"/>
    <col min="6917" max="6917" width="18.42578125" style="22" customWidth="1"/>
    <col min="6918" max="6918" width="15.42578125" style="22" customWidth="1"/>
    <col min="6919" max="6919" width="15.5703125" style="22" customWidth="1"/>
    <col min="6920" max="7169" width="11.42578125" style="22"/>
    <col min="7170" max="7170" width="22.5703125" style="22" customWidth="1"/>
    <col min="7171" max="7171" width="14.7109375" style="22" customWidth="1"/>
    <col min="7172" max="7172" width="17.140625" style="22" customWidth="1"/>
    <col min="7173" max="7173" width="18.42578125" style="22" customWidth="1"/>
    <col min="7174" max="7174" width="15.42578125" style="22" customWidth="1"/>
    <col min="7175" max="7175" width="15.5703125" style="22" customWidth="1"/>
    <col min="7176" max="7425" width="11.42578125" style="22"/>
    <col min="7426" max="7426" width="22.5703125" style="22" customWidth="1"/>
    <col min="7427" max="7427" width="14.7109375" style="22" customWidth="1"/>
    <col min="7428" max="7428" width="17.140625" style="22" customWidth="1"/>
    <col min="7429" max="7429" width="18.42578125" style="22" customWidth="1"/>
    <col min="7430" max="7430" width="15.42578125" style="22" customWidth="1"/>
    <col min="7431" max="7431" width="15.5703125" style="22" customWidth="1"/>
    <col min="7432" max="7681" width="11.42578125" style="22"/>
    <col min="7682" max="7682" width="22.5703125" style="22" customWidth="1"/>
    <col min="7683" max="7683" width="14.7109375" style="22" customWidth="1"/>
    <col min="7684" max="7684" width="17.140625" style="22" customWidth="1"/>
    <col min="7685" max="7685" width="18.42578125" style="22" customWidth="1"/>
    <col min="7686" max="7686" width="15.42578125" style="22" customWidth="1"/>
    <col min="7687" max="7687" width="15.5703125" style="22" customWidth="1"/>
    <col min="7688" max="7937" width="11.42578125" style="22"/>
    <col min="7938" max="7938" width="22.5703125" style="22" customWidth="1"/>
    <col min="7939" max="7939" width="14.7109375" style="22" customWidth="1"/>
    <col min="7940" max="7940" width="17.140625" style="22" customWidth="1"/>
    <col min="7941" max="7941" width="18.42578125" style="22" customWidth="1"/>
    <col min="7942" max="7942" width="15.42578125" style="22" customWidth="1"/>
    <col min="7943" max="7943" width="15.5703125" style="22" customWidth="1"/>
    <col min="7944" max="8193" width="11.42578125" style="22"/>
    <col min="8194" max="8194" width="22.5703125" style="22" customWidth="1"/>
    <col min="8195" max="8195" width="14.7109375" style="22" customWidth="1"/>
    <col min="8196" max="8196" width="17.140625" style="22" customWidth="1"/>
    <col min="8197" max="8197" width="18.42578125" style="22" customWidth="1"/>
    <col min="8198" max="8198" width="15.42578125" style="22" customWidth="1"/>
    <col min="8199" max="8199" width="15.5703125" style="22" customWidth="1"/>
    <col min="8200" max="8449" width="11.42578125" style="22"/>
    <col min="8450" max="8450" width="22.5703125" style="22" customWidth="1"/>
    <col min="8451" max="8451" width="14.7109375" style="22" customWidth="1"/>
    <col min="8452" max="8452" width="17.140625" style="22" customWidth="1"/>
    <col min="8453" max="8453" width="18.42578125" style="22" customWidth="1"/>
    <col min="8454" max="8454" width="15.42578125" style="22" customWidth="1"/>
    <col min="8455" max="8455" width="15.5703125" style="22" customWidth="1"/>
    <col min="8456" max="8705" width="11.42578125" style="22"/>
    <col min="8706" max="8706" width="22.5703125" style="22" customWidth="1"/>
    <col min="8707" max="8707" width="14.7109375" style="22" customWidth="1"/>
    <col min="8708" max="8708" width="17.140625" style="22" customWidth="1"/>
    <col min="8709" max="8709" width="18.42578125" style="22" customWidth="1"/>
    <col min="8710" max="8710" width="15.42578125" style="22" customWidth="1"/>
    <col min="8711" max="8711" width="15.5703125" style="22" customWidth="1"/>
    <col min="8712" max="8961" width="11.42578125" style="22"/>
    <col min="8962" max="8962" width="22.5703125" style="22" customWidth="1"/>
    <col min="8963" max="8963" width="14.7109375" style="22" customWidth="1"/>
    <col min="8964" max="8964" width="17.140625" style="22" customWidth="1"/>
    <col min="8965" max="8965" width="18.42578125" style="22" customWidth="1"/>
    <col min="8966" max="8966" width="15.42578125" style="22" customWidth="1"/>
    <col min="8967" max="8967" width="15.5703125" style="22" customWidth="1"/>
    <col min="8968" max="9217" width="11.42578125" style="22"/>
    <col min="9218" max="9218" width="22.5703125" style="22" customWidth="1"/>
    <col min="9219" max="9219" width="14.7109375" style="22" customWidth="1"/>
    <col min="9220" max="9220" width="17.140625" style="22" customWidth="1"/>
    <col min="9221" max="9221" width="18.42578125" style="22" customWidth="1"/>
    <col min="9222" max="9222" width="15.42578125" style="22" customWidth="1"/>
    <col min="9223" max="9223" width="15.5703125" style="22" customWidth="1"/>
    <col min="9224" max="9473" width="11.42578125" style="22"/>
    <col min="9474" max="9474" width="22.5703125" style="22" customWidth="1"/>
    <col min="9475" max="9475" width="14.7109375" style="22" customWidth="1"/>
    <col min="9476" max="9476" width="17.140625" style="22" customWidth="1"/>
    <col min="9477" max="9477" width="18.42578125" style="22" customWidth="1"/>
    <col min="9478" max="9478" width="15.42578125" style="22" customWidth="1"/>
    <col min="9479" max="9479" width="15.5703125" style="22" customWidth="1"/>
    <col min="9480" max="9729" width="11.42578125" style="22"/>
    <col min="9730" max="9730" width="22.5703125" style="22" customWidth="1"/>
    <col min="9731" max="9731" width="14.7109375" style="22" customWidth="1"/>
    <col min="9732" max="9732" width="17.140625" style="22" customWidth="1"/>
    <col min="9733" max="9733" width="18.42578125" style="22" customWidth="1"/>
    <col min="9734" max="9734" width="15.42578125" style="22" customWidth="1"/>
    <col min="9735" max="9735" width="15.5703125" style="22" customWidth="1"/>
    <col min="9736" max="9985" width="11.42578125" style="22"/>
    <col min="9986" max="9986" width="22.5703125" style="22" customWidth="1"/>
    <col min="9987" max="9987" width="14.7109375" style="22" customWidth="1"/>
    <col min="9988" max="9988" width="17.140625" style="22" customWidth="1"/>
    <col min="9989" max="9989" width="18.42578125" style="22" customWidth="1"/>
    <col min="9990" max="9990" width="15.42578125" style="22" customWidth="1"/>
    <col min="9991" max="9991" width="15.5703125" style="22" customWidth="1"/>
    <col min="9992" max="10241" width="11.42578125" style="22"/>
    <col min="10242" max="10242" width="22.5703125" style="22" customWidth="1"/>
    <col min="10243" max="10243" width="14.7109375" style="22" customWidth="1"/>
    <col min="10244" max="10244" width="17.140625" style="22" customWidth="1"/>
    <col min="10245" max="10245" width="18.42578125" style="22" customWidth="1"/>
    <col min="10246" max="10246" width="15.42578125" style="22" customWidth="1"/>
    <col min="10247" max="10247" width="15.5703125" style="22" customWidth="1"/>
    <col min="10248" max="10497" width="11.42578125" style="22"/>
    <col min="10498" max="10498" width="22.5703125" style="22" customWidth="1"/>
    <col min="10499" max="10499" width="14.7109375" style="22" customWidth="1"/>
    <col min="10500" max="10500" width="17.140625" style="22" customWidth="1"/>
    <col min="10501" max="10501" width="18.42578125" style="22" customWidth="1"/>
    <col min="10502" max="10502" width="15.42578125" style="22" customWidth="1"/>
    <col min="10503" max="10503" width="15.5703125" style="22" customWidth="1"/>
    <col min="10504" max="10753" width="11.42578125" style="22"/>
    <col min="10754" max="10754" width="22.5703125" style="22" customWidth="1"/>
    <col min="10755" max="10755" width="14.7109375" style="22" customWidth="1"/>
    <col min="10756" max="10756" width="17.140625" style="22" customWidth="1"/>
    <col min="10757" max="10757" width="18.42578125" style="22" customWidth="1"/>
    <col min="10758" max="10758" width="15.42578125" style="22" customWidth="1"/>
    <col min="10759" max="10759" width="15.5703125" style="22" customWidth="1"/>
    <col min="10760" max="11009" width="11.42578125" style="22"/>
    <col min="11010" max="11010" width="22.5703125" style="22" customWidth="1"/>
    <col min="11011" max="11011" width="14.7109375" style="22" customWidth="1"/>
    <col min="11012" max="11012" width="17.140625" style="22" customWidth="1"/>
    <col min="11013" max="11013" width="18.42578125" style="22" customWidth="1"/>
    <col min="11014" max="11014" width="15.42578125" style="22" customWidth="1"/>
    <col min="11015" max="11015" width="15.5703125" style="22" customWidth="1"/>
    <col min="11016" max="11265" width="11.42578125" style="22"/>
    <col min="11266" max="11266" width="22.5703125" style="22" customWidth="1"/>
    <col min="11267" max="11267" width="14.7109375" style="22" customWidth="1"/>
    <col min="11268" max="11268" width="17.140625" style="22" customWidth="1"/>
    <col min="11269" max="11269" width="18.42578125" style="22" customWidth="1"/>
    <col min="11270" max="11270" width="15.42578125" style="22" customWidth="1"/>
    <col min="11271" max="11271" width="15.5703125" style="22" customWidth="1"/>
    <col min="11272" max="11521" width="11.42578125" style="22"/>
    <col min="11522" max="11522" width="22.5703125" style="22" customWidth="1"/>
    <col min="11523" max="11523" width="14.7109375" style="22" customWidth="1"/>
    <col min="11524" max="11524" width="17.140625" style="22" customWidth="1"/>
    <col min="11525" max="11525" width="18.42578125" style="22" customWidth="1"/>
    <col min="11526" max="11526" width="15.42578125" style="22" customWidth="1"/>
    <col min="11527" max="11527" width="15.5703125" style="22" customWidth="1"/>
    <col min="11528" max="11777" width="11.42578125" style="22"/>
    <col min="11778" max="11778" width="22.5703125" style="22" customWidth="1"/>
    <col min="11779" max="11779" width="14.7109375" style="22" customWidth="1"/>
    <col min="11780" max="11780" width="17.140625" style="22" customWidth="1"/>
    <col min="11781" max="11781" width="18.42578125" style="22" customWidth="1"/>
    <col min="11782" max="11782" width="15.42578125" style="22" customWidth="1"/>
    <col min="11783" max="11783" width="15.5703125" style="22" customWidth="1"/>
    <col min="11784" max="12033" width="11.42578125" style="22"/>
    <col min="12034" max="12034" width="22.5703125" style="22" customWidth="1"/>
    <col min="12035" max="12035" width="14.7109375" style="22" customWidth="1"/>
    <col min="12036" max="12036" width="17.140625" style="22" customWidth="1"/>
    <col min="12037" max="12037" width="18.42578125" style="22" customWidth="1"/>
    <col min="12038" max="12038" width="15.42578125" style="22" customWidth="1"/>
    <col min="12039" max="12039" width="15.5703125" style="22" customWidth="1"/>
    <col min="12040" max="12289" width="11.42578125" style="22"/>
    <col min="12290" max="12290" width="22.5703125" style="22" customWidth="1"/>
    <col min="12291" max="12291" width="14.7109375" style="22" customWidth="1"/>
    <col min="12292" max="12292" width="17.140625" style="22" customWidth="1"/>
    <col min="12293" max="12293" width="18.42578125" style="22" customWidth="1"/>
    <col min="12294" max="12294" width="15.42578125" style="22" customWidth="1"/>
    <col min="12295" max="12295" width="15.5703125" style="22" customWidth="1"/>
    <col min="12296" max="12545" width="11.42578125" style="22"/>
    <col min="12546" max="12546" width="22.5703125" style="22" customWidth="1"/>
    <col min="12547" max="12547" width="14.7109375" style="22" customWidth="1"/>
    <col min="12548" max="12548" width="17.140625" style="22" customWidth="1"/>
    <col min="12549" max="12549" width="18.42578125" style="22" customWidth="1"/>
    <col min="12550" max="12550" width="15.42578125" style="22" customWidth="1"/>
    <col min="12551" max="12551" width="15.5703125" style="22" customWidth="1"/>
    <col min="12552" max="12801" width="11.42578125" style="22"/>
    <col min="12802" max="12802" width="22.5703125" style="22" customWidth="1"/>
    <col min="12803" max="12803" width="14.7109375" style="22" customWidth="1"/>
    <col min="12804" max="12804" width="17.140625" style="22" customWidth="1"/>
    <col min="12805" max="12805" width="18.42578125" style="22" customWidth="1"/>
    <col min="12806" max="12806" width="15.42578125" style="22" customWidth="1"/>
    <col min="12807" max="12807" width="15.5703125" style="22" customWidth="1"/>
    <col min="12808" max="13057" width="11.42578125" style="22"/>
    <col min="13058" max="13058" width="22.5703125" style="22" customWidth="1"/>
    <col min="13059" max="13059" width="14.7109375" style="22" customWidth="1"/>
    <col min="13060" max="13060" width="17.140625" style="22" customWidth="1"/>
    <col min="13061" max="13061" width="18.42578125" style="22" customWidth="1"/>
    <col min="13062" max="13062" width="15.42578125" style="22" customWidth="1"/>
    <col min="13063" max="13063" width="15.5703125" style="22" customWidth="1"/>
    <col min="13064" max="13313" width="11.42578125" style="22"/>
    <col min="13314" max="13314" width="22.5703125" style="22" customWidth="1"/>
    <col min="13315" max="13315" width="14.7109375" style="22" customWidth="1"/>
    <col min="13316" max="13316" width="17.140625" style="22" customWidth="1"/>
    <col min="13317" max="13317" width="18.42578125" style="22" customWidth="1"/>
    <col min="13318" max="13318" width="15.42578125" style="22" customWidth="1"/>
    <col min="13319" max="13319" width="15.5703125" style="22" customWidth="1"/>
    <col min="13320" max="13569" width="11.42578125" style="22"/>
    <col min="13570" max="13570" width="22.5703125" style="22" customWidth="1"/>
    <col min="13571" max="13571" width="14.7109375" style="22" customWidth="1"/>
    <col min="13572" max="13572" width="17.140625" style="22" customWidth="1"/>
    <col min="13573" max="13573" width="18.42578125" style="22" customWidth="1"/>
    <col min="13574" max="13574" width="15.42578125" style="22" customWidth="1"/>
    <col min="13575" max="13575" width="15.5703125" style="22" customWidth="1"/>
    <col min="13576" max="13825" width="11.42578125" style="22"/>
    <col min="13826" max="13826" width="22.5703125" style="22" customWidth="1"/>
    <col min="13827" max="13827" width="14.7109375" style="22" customWidth="1"/>
    <col min="13828" max="13828" width="17.140625" style="22" customWidth="1"/>
    <col min="13829" max="13829" width="18.42578125" style="22" customWidth="1"/>
    <col min="13830" max="13830" width="15.42578125" style="22" customWidth="1"/>
    <col min="13831" max="13831" width="15.5703125" style="22" customWidth="1"/>
    <col min="13832" max="14081" width="11.42578125" style="22"/>
    <col min="14082" max="14082" width="22.5703125" style="22" customWidth="1"/>
    <col min="14083" max="14083" width="14.7109375" style="22" customWidth="1"/>
    <col min="14084" max="14084" width="17.140625" style="22" customWidth="1"/>
    <col min="14085" max="14085" width="18.42578125" style="22" customWidth="1"/>
    <col min="14086" max="14086" width="15.42578125" style="22" customWidth="1"/>
    <col min="14087" max="14087" width="15.5703125" style="22" customWidth="1"/>
    <col min="14088" max="14337" width="11.42578125" style="22"/>
    <col min="14338" max="14338" width="22.5703125" style="22" customWidth="1"/>
    <col min="14339" max="14339" width="14.7109375" style="22" customWidth="1"/>
    <col min="14340" max="14340" width="17.140625" style="22" customWidth="1"/>
    <col min="14341" max="14341" width="18.42578125" style="22" customWidth="1"/>
    <col min="14342" max="14342" width="15.42578125" style="22" customWidth="1"/>
    <col min="14343" max="14343" width="15.5703125" style="22" customWidth="1"/>
    <col min="14344" max="14593" width="11.42578125" style="22"/>
    <col min="14594" max="14594" width="22.5703125" style="22" customWidth="1"/>
    <col min="14595" max="14595" width="14.7109375" style="22" customWidth="1"/>
    <col min="14596" max="14596" width="17.140625" style="22" customWidth="1"/>
    <col min="14597" max="14597" width="18.42578125" style="22" customWidth="1"/>
    <col min="14598" max="14598" width="15.42578125" style="22" customWidth="1"/>
    <col min="14599" max="14599" width="15.5703125" style="22" customWidth="1"/>
    <col min="14600" max="14849" width="11.42578125" style="22"/>
    <col min="14850" max="14850" width="22.5703125" style="22" customWidth="1"/>
    <col min="14851" max="14851" width="14.7109375" style="22" customWidth="1"/>
    <col min="14852" max="14852" width="17.140625" style="22" customWidth="1"/>
    <col min="14853" max="14853" width="18.42578125" style="22" customWidth="1"/>
    <col min="14854" max="14854" width="15.42578125" style="22" customWidth="1"/>
    <col min="14855" max="14855" width="15.5703125" style="22" customWidth="1"/>
    <col min="14856" max="15105" width="11.42578125" style="22"/>
    <col min="15106" max="15106" width="22.5703125" style="22" customWidth="1"/>
    <col min="15107" max="15107" width="14.7109375" style="22" customWidth="1"/>
    <col min="15108" max="15108" width="17.140625" style="22" customWidth="1"/>
    <col min="15109" max="15109" width="18.42578125" style="22" customWidth="1"/>
    <col min="15110" max="15110" width="15.42578125" style="22" customWidth="1"/>
    <col min="15111" max="15111" width="15.5703125" style="22" customWidth="1"/>
    <col min="15112" max="15361" width="11.42578125" style="22"/>
    <col min="15362" max="15362" width="22.5703125" style="22" customWidth="1"/>
    <col min="15363" max="15363" width="14.7109375" style="22" customWidth="1"/>
    <col min="15364" max="15364" width="17.140625" style="22" customWidth="1"/>
    <col min="15365" max="15365" width="18.42578125" style="22" customWidth="1"/>
    <col min="15366" max="15366" width="15.42578125" style="22" customWidth="1"/>
    <col min="15367" max="15367" width="15.5703125" style="22" customWidth="1"/>
    <col min="15368" max="15617" width="11.42578125" style="22"/>
    <col min="15618" max="15618" width="22.5703125" style="22" customWidth="1"/>
    <col min="15619" max="15619" width="14.7109375" style="22" customWidth="1"/>
    <col min="15620" max="15620" width="17.140625" style="22" customWidth="1"/>
    <col min="15621" max="15621" width="18.42578125" style="22" customWidth="1"/>
    <col min="15622" max="15622" width="15.42578125" style="22" customWidth="1"/>
    <col min="15623" max="15623" width="15.5703125" style="22" customWidth="1"/>
    <col min="15624" max="15873" width="11.42578125" style="22"/>
    <col min="15874" max="15874" width="22.5703125" style="22" customWidth="1"/>
    <col min="15875" max="15875" width="14.7109375" style="22" customWidth="1"/>
    <col min="15876" max="15876" width="17.140625" style="22" customWidth="1"/>
    <col min="15877" max="15877" width="18.42578125" style="22" customWidth="1"/>
    <col min="15878" max="15878" width="15.42578125" style="22" customWidth="1"/>
    <col min="15879" max="15879" width="15.5703125" style="22" customWidth="1"/>
    <col min="15880" max="16129" width="11.42578125" style="22"/>
    <col min="16130" max="16130" width="22.5703125" style="22" customWidth="1"/>
    <col min="16131" max="16131" width="14.7109375" style="22" customWidth="1"/>
    <col min="16132" max="16132" width="17.140625" style="22" customWidth="1"/>
    <col min="16133" max="16133" width="18.42578125" style="22" customWidth="1"/>
    <col min="16134" max="16134" width="15.42578125" style="22" customWidth="1"/>
    <col min="16135" max="16135" width="15.5703125" style="22" customWidth="1"/>
    <col min="16136" max="16384" width="11.42578125" style="22"/>
  </cols>
  <sheetData>
    <row r="8" spans="2:7" ht="8.25" customHeight="1" thickBot="1"/>
    <row r="9" spans="2:7" ht="30" customHeight="1" thickBot="1">
      <c r="B9" s="279" t="s">
        <v>165</v>
      </c>
      <c r="C9" s="283"/>
      <c r="D9" s="283"/>
      <c r="E9" s="283"/>
      <c r="F9" s="283"/>
      <c r="G9" s="284"/>
    </row>
    <row r="10" spans="2:7">
      <c r="B10" s="66"/>
      <c r="C10" s="66"/>
      <c r="D10" s="66"/>
      <c r="E10" s="66"/>
      <c r="F10" s="66"/>
      <c r="G10" s="66"/>
    </row>
    <row r="11" spans="2:7" ht="30" customHeight="1">
      <c r="B11" s="67" t="s">
        <v>26</v>
      </c>
      <c r="C11" s="67" t="s">
        <v>1</v>
      </c>
      <c r="D11" s="67" t="s">
        <v>2</v>
      </c>
      <c r="E11" s="67" t="s">
        <v>3</v>
      </c>
      <c r="F11" s="67" t="s">
        <v>27</v>
      </c>
      <c r="G11" s="68" t="s">
        <v>16</v>
      </c>
    </row>
    <row r="12" spans="2:7" ht="27.95" customHeight="1">
      <c r="B12" s="69" t="s">
        <v>28</v>
      </c>
      <c r="C12" s="65">
        <v>6</v>
      </c>
      <c r="D12" s="65">
        <v>0</v>
      </c>
      <c r="E12" s="65">
        <v>1</v>
      </c>
      <c r="F12" s="65">
        <v>0</v>
      </c>
      <c r="G12" s="156">
        <f t="shared" ref="G12:G35" si="0">SUM(C12:F12)</f>
        <v>7</v>
      </c>
    </row>
    <row r="13" spans="2:7" ht="27.95" customHeight="1">
      <c r="B13" s="69" t="s">
        <v>29</v>
      </c>
      <c r="C13" s="65">
        <v>4</v>
      </c>
      <c r="D13" s="65">
        <v>0</v>
      </c>
      <c r="E13" s="65">
        <v>1</v>
      </c>
      <c r="F13" s="65">
        <v>1</v>
      </c>
      <c r="G13" s="156">
        <f t="shared" si="0"/>
        <v>6</v>
      </c>
    </row>
    <row r="14" spans="2:7" ht="27.95" customHeight="1">
      <c r="B14" s="69" t="s">
        <v>30</v>
      </c>
      <c r="C14" s="65">
        <v>7</v>
      </c>
      <c r="D14" s="65">
        <v>0</v>
      </c>
      <c r="E14" s="65">
        <v>0</v>
      </c>
      <c r="F14" s="65">
        <v>0</v>
      </c>
      <c r="G14" s="156">
        <f t="shared" si="0"/>
        <v>7</v>
      </c>
    </row>
    <row r="15" spans="2:7" ht="27.95" customHeight="1">
      <c r="B15" s="69" t="s">
        <v>31</v>
      </c>
      <c r="C15" s="65">
        <v>5</v>
      </c>
      <c r="D15" s="65">
        <v>0</v>
      </c>
      <c r="E15" s="65">
        <v>0</v>
      </c>
      <c r="F15" s="65">
        <v>0</v>
      </c>
      <c r="G15" s="156">
        <f t="shared" si="0"/>
        <v>5</v>
      </c>
    </row>
    <row r="16" spans="2:7" ht="27.95" customHeight="1">
      <c r="B16" s="69" t="s">
        <v>32</v>
      </c>
      <c r="C16" s="65">
        <v>3</v>
      </c>
      <c r="D16" s="65">
        <v>0</v>
      </c>
      <c r="E16" s="65">
        <v>0</v>
      </c>
      <c r="F16" s="65">
        <v>0</v>
      </c>
      <c r="G16" s="156">
        <f t="shared" si="0"/>
        <v>3</v>
      </c>
    </row>
    <row r="17" spans="2:7" ht="27.95" customHeight="1">
      <c r="B17" s="69" t="s">
        <v>33</v>
      </c>
      <c r="C17" s="65">
        <v>3</v>
      </c>
      <c r="D17" s="65">
        <v>0</v>
      </c>
      <c r="E17" s="65">
        <v>1</v>
      </c>
      <c r="F17" s="65">
        <v>0</v>
      </c>
      <c r="G17" s="156">
        <f t="shared" si="0"/>
        <v>4</v>
      </c>
    </row>
    <row r="18" spans="2:7" ht="27.95" customHeight="1">
      <c r="B18" s="69" t="s">
        <v>34</v>
      </c>
      <c r="C18" s="65">
        <v>2</v>
      </c>
      <c r="D18" s="65">
        <v>0</v>
      </c>
      <c r="E18" s="65">
        <v>0</v>
      </c>
      <c r="F18" s="65">
        <v>0</v>
      </c>
      <c r="G18" s="156">
        <f t="shared" si="0"/>
        <v>2</v>
      </c>
    </row>
    <row r="19" spans="2:7" ht="27.95" customHeight="1">
      <c r="B19" s="69" t="s">
        <v>35</v>
      </c>
      <c r="C19" s="65">
        <v>9</v>
      </c>
      <c r="D19" s="65">
        <v>1</v>
      </c>
      <c r="E19" s="65">
        <v>1</v>
      </c>
      <c r="F19" s="65">
        <v>0</v>
      </c>
      <c r="G19" s="156">
        <f t="shared" si="0"/>
        <v>11</v>
      </c>
    </row>
    <row r="20" spans="2:7" ht="27.95" customHeight="1">
      <c r="B20" s="69" t="s">
        <v>36</v>
      </c>
      <c r="C20" s="65">
        <v>26</v>
      </c>
      <c r="D20" s="65">
        <v>0</v>
      </c>
      <c r="E20" s="65">
        <v>0</v>
      </c>
      <c r="F20" s="65">
        <v>0</v>
      </c>
      <c r="G20" s="156">
        <f t="shared" si="0"/>
        <v>26</v>
      </c>
    </row>
    <row r="21" spans="2:7" ht="27.95" customHeight="1">
      <c r="B21" s="69" t="s">
        <v>37</v>
      </c>
      <c r="C21" s="65">
        <v>19</v>
      </c>
      <c r="D21" s="65">
        <v>2</v>
      </c>
      <c r="E21" s="65">
        <v>0</v>
      </c>
      <c r="F21" s="65">
        <v>0</v>
      </c>
      <c r="G21" s="210">
        <f t="shared" si="0"/>
        <v>21</v>
      </c>
    </row>
    <row r="22" spans="2:7" ht="27.95" customHeight="1">
      <c r="B22" s="69" t="s">
        <v>38</v>
      </c>
      <c r="C22" s="65">
        <v>19</v>
      </c>
      <c r="D22" s="65">
        <v>1</v>
      </c>
      <c r="E22" s="65">
        <v>0</v>
      </c>
      <c r="F22" s="65">
        <v>0</v>
      </c>
      <c r="G22" s="154">
        <f t="shared" si="0"/>
        <v>20</v>
      </c>
    </row>
    <row r="23" spans="2:7" ht="27.95" customHeight="1">
      <c r="B23" s="69" t="s">
        <v>39</v>
      </c>
      <c r="C23" s="65">
        <v>16</v>
      </c>
      <c r="D23" s="65">
        <v>0</v>
      </c>
      <c r="E23" s="65">
        <v>0</v>
      </c>
      <c r="F23" s="65">
        <v>0</v>
      </c>
      <c r="G23" s="156">
        <f t="shared" si="0"/>
        <v>16</v>
      </c>
    </row>
    <row r="24" spans="2:7" ht="27.95" customHeight="1">
      <c r="B24" s="69" t="s">
        <v>40</v>
      </c>
      <c r="C24" s="65">
        <v>23</v>
      </c>
      <c r="D24" s="65">
        <v>1</v>
      </c>
      <c r="E24" s="65">
        <v>0</v>
      </c>
      <c r="F24" s="65">
        <v>0</v>
      </c>
      <c r="G24" s="154">
        <f t="shared" si="0"/>
        <v>24</v>
      </c>
    </row>
    <row r="25" spans="2:7" ht="27.95" customHeight="1">
      <c r="B25" s="69" t="s">
        <v>41</v>
      </c>
      <c r="C25" s="65">
        <v>29</v>
      </c>
      <c r="D25" s="65">
        <v>1</v>
      </c>
      <c r="E25" s="65">
        <v>1</v>
      </c>
      <c r="F25" s="65">
        <v>0</v>
      </c>
      <c r="G25" s="154">
        <f t="shared" si="0"/>
        <v>31</v>
      </c>
    </row>
    <row r="26" spans="2:7" ht="27.95" customHeight="1">
      <c r="B26" s="69" t="s">
        <v>42</v>
      </c>
      <c r="C26" s="65">
        <v>22</v>
      </c>
      <c r="D26" s="65">
        <v>1</v>
      </c>
      <c r="E26" s="65">
        <v>0</v>
      </c>
      <c r="F26" s="65">
        <v>0</v>
      </c>
      <c r="G26" s="210">
        <f t="shared" si="0"/>
        <v>23</v>
      </c>
    </row>
    <row r="27" spans="2:7" ht="27.95" customHeight="1">
      <c r="B27" s="69" t="s">
        <v>43</v>
      </c>
      <c r="C27" s="65">
        <v>18</v>
      </c>
      <c r="D27" s="65">
        <v>1</v>
      </c>
      <c r="E27" s="65">
        <v>0</v>
      </c>
      <c r="F27" s="65">
        <v>0</v>
      </c>
      <c r="G27" s="154">
        <f t="shared" si="0"/>
        <v>19</v>
      </c>
    </row>
    <row r="28" spans="2:7" ht="27.95" customHeight="1">
      <c r="B28" s="69" t="s">
        <v>44</v>
      </c>
      <c r="C28" s="65">
        <v>22</v>
      </c>
      <c r="D28" s="65">
        <v>1</v>
      </c>
      <c r="E28" s="65">
        <v>1</v>
      </c>
      <c r="F28" s="65">
        <v>0</v>
      </c>
      <c r="G28" s="154">
        <f t="shared" si="0"/>
        <v>24</v>
      </c>
    </row>
    <row r="29" spans="2:7" ht="27.95" customHeight="1">
      <c r="B29" s="69" t="s">
        <v>45</v>
      </c>
      <c r="C29" s="65">
        <v>28</v>
      </c>
      <c r="D29" s="65">
        <v>0</v>
      </c>
      <c r="E29" s="65">
        <v>0</v>
      </c>
      <c r="F29" s="65">
        <v>0</v>
      </c>
      <c r="G29" s="154">
        <f t="shared" si="0"/>
        <v>28</v>
      </c>
    </row>
    <row r="30" spans="2:7" ht="27.95" customHeight="1">
      <c r="B30" s="69" t="s">
        <v>46</v>
      </c>
      <c r="C30" s="65">
        <v>23</v>
      </c>
      <c r="D30" s="65">
        <v>0</v>
      </c>
      <c r="E30" s="65">
        <v>0</v>
      </c>
      <c r="F30" s="65">
        <v>0</v>
      </c>
      <c r="G30" s="156">
        <f t="shared" si="0"/>
        <v>23</v>
      </c>
    </row>
    <row r="31" spans="2:7" ht="27.95" customHeight="1">
      <c r="B31" s="69" t="s">
        <v>47</v>
      </c>
      <c r="C31" s="65">
        <v>15</v>
      </c>
      <c r="D31" s="65">
        <v>0</v>
      </c>
      <c r="E31" s="65">
        <v>0</v>
      </c>
      <c r="F31" s="65">
        <v>1</v>
      </c>
      <c r="G31" s="154">
        <f t="shared" si="0"/>
        <v>16</v>
      </c>
    </row>
    <row r="32" spans="2:7" ht="27.95" customHeight="1">
      <c r="B32" s="69" t="s">
        <v>48</v>
      </c>
      <c r="C32" s="65">
        <v>9</v>
      </c>
      <c r="D32" s="65">
        <v>1</v>
      </c>
      <c r="E32" s="65">
        <v>0</v>
      </c>
      <c r="F32" s="65">
        <v>0</v>
      </c>
      <c r="G32" s="210">
        <f t="shared" si="0"/>
        <v>10</v>
      </c>
    </row>
    <row r="33" spans="2:7" ht="27.95" customHeight="1">
      <c r="B33" s="69" t="s">
        <v>49</v>
      </c>
      <c r="C33" s="65">
        <v>14</v>
      </c>
      <c r="D33" s="65">
        <v>1</v>
      </c>
      <c r="E33" s="65">
        <v>1</v>
      </c>
      <c r="F33" s="65">
        <v>0</v>
      </c>
      <c r="G33" s="156">
        <f t="shared" si="0"/>
        <v>16</v>
      </c>
    </row>
    <row r="34" spans="2:7" ht="27.95" customHeight="1">
      <c r="B34" s="69" t="s">
        <v>50</v>
      </c>
      <c r="C34" s="65">
        <v>10</v>
      </c>
      <c r="D34" s="65">
        <v>1</v>
      </c>
      <c r="E34" s="65">
        <v>1</v>
      </c>
      <c r="F34" s="65">
        <v>0</v>
      </c>
      <c r="G34" s="156">
        <f t="shared" si="0"/>
        <v>12</v>
      </c>
    </row>
    <row r="35" spans="2:7" ht="27.95" customHeight="1">
      <c r="B35" s="70" t="s">
        <v>51</v>
      </c>
      <c r="C35" s="65">
        <v>9</v>
      </c>
      <c r="D35" s="65">
        <v>0</v>
      </c>
      <c r="E35" s="65">
        <v>0</v>
      </c>
      <c r="F35" s="65">
        <v>0</v>
      </c>
      <c r="G35" s="156">
        <f t="shared" si="0"/>
        <v>9</v>
      </c>
    </row>
    <row r="36" spans="2:7" s="76" customFormat="1" ht="5.25" customHeight="1" thickBot="1">
      <c r="B36" s="62"/>
      <c r="C36" s="63"/>
      <c r="D36" s="63"/>
      <c r="E36" s="63"/>
      <c r="F36" s="63"/>
      <c r="G36" s="64" t="s">
        <v>52</v>
      </c>
    </row>
    <row r="37" spans="2:7" ht="27.95" customHeight="1" thickTop="1">
      <c r="B37" s="71" t="s">
        <v>5</v>
      </c>
      <c r="C37" s="72">
        <f>SUM(C12:C36)</f>
        <v>341</v>
      </c>
      <c r="D37" s="72">
        <f>SUM(D12:D36)</f>
        <v>12</v>
      </c>
      <c r="E37" s="72">
        <f>SUM(E12:E36)</f>
        <v>8</v>
      </c>
      <c r="F37" s="72">
        <f>SUM(F12:F35)</f>
        <v>2</v>
      </c>
      <c r="G37" s="73">
        <f>SUM(C37:F37)</f>
        <v>363</v>
      </c>
    </row>
    <row r="38" spans="2:7" ht="27.95" customHeight="1">
      <c r="B38" s="31"/>
      <c r="C38" s="32"/>
      <c r="D38" s="32"/>
      <c r="E38" s="32"/>
      <c r="F38" s="32"/>
      <c r="G38" s="34"/>
    </row>
    <row r="39" spans="2:7" ht="27.95" customHeight="1">
      <c r="B39" s="33"/>
      <c r="C39" s="34"/>
      <c r="D39" s="34"/>
      <c r="E39" s="34"/>
      <c r="F39" s="34"/>
      <c r="G39" s="34"/>
    </row>
    <row r="40" spans="2:7" ht="8.25" customHeight="1">
      <c r="B40" s="31"/>
      <c r="C40" s="31"/>
      <c r="D40" s="31"/>
      <c r="E40" s="32"/>
      <c r="F40" s="32"/>
      <c r="G40" s="34"/>
    </row>
    <row r="41" spans="2:7" ht="23.25" customHeight="1">
      <c r="B41" s="33"/>
      <c r="C41" s="34"/>
      <c r="D41" s="34"/>
      <c r="E41" s="34"/>
      <c r="F41" s="34"/>
      <c r="G41" s="34"/>
    </row>
    <row r="42" spans="2:7" ht="30.95" customHeight="1">
      <c r="B42" s="33"/>
      <c r="C42" s="34"/>
      <c r="D42" s="34"/>
      <c r="E42" s="34"/>
      <c r="F42" s="34"/>
      <c r="G42" s="34"/>
    </row>
    <row r="43" spans="2:7" ht="30.95" customHeight="1">
      <c r="B43" s="35"/>
      <c r="C43" s="34"/>
      <c r="D43" s="34"/>
      <c r="E43" s="34"/>
      <c r="F43" s="34"/>
      <c r="G43" s="34"/>
    </row>
    <row r="44" spans="2:7" ht="30.95" customHeight="1">
      <c r="B44" s="36"/>
      <c r="C44" s="36"/>
      <c r="D44" s="36"/>
      <c r="E44" s="36"/>
      <c r="F44" s="36"/>
      <c r="G44" s="34"/>
    </row>
    <row r="45" spans="2:7" ht="30.95" customHeight="1">
      <c r="B45" s="36"/>
      <c r="C45" s="36"/>
      <c r="D45" s="36"/>
      <c r="E45" s="36"/>
      <c r="F45" s="36"/>
      <c r="G45" s="34"/>
    </row>
    <row r="46" spans="2:7" ht="30.95" customHeight="1">
      <c r="B46" s="37"/>
      <c r="C46" s="37"/>
      <c r="D46" s="37"/>
      <c r="E46" s="37"/>
      <c r="F46" s="37"/>
      <c r="G46" s="34"/>
    </row>
    <row r="47" spans="2:7" ht="30.95" customHeight="1">
      <c r="B47" s="38"/>
      <c r="C47" s="38"/>
      <c r="D47" s="38"/>
      <c r="E47" s="38"/>
      <c r="F47" s="38"/>
      <c r="G47" s="34"/>
    </row>
    <row r="48" spans="2:7" ht="30.95" customHeight="1">
      <c r="B48" s="39"/>
      <c r="C48" s="39"/>
      <c r="D48" s="39"/>
      <c r="E48" s="39"/>
      <c r="F48" s="39"/>
      <c r="G48" s="34"/>
    </row>
    <row r="49" spans="2:7" ht="30.95" customHeight="1">
      <c r="B49" s="33"/>
      <c r="C49" s="34"/>
      <c r="D49" s="34"/>
      <c r="E49" s="34"/>
      <c r="F49" s="34"/>
      <c r="G49" s="34"/>
    </row>
    <row r="50" spans="2:7" ht="30.95" customHeight="1">
      <c r="B50" s="33"/>
      <c r="C50" s="34"/>
      <c r="D50" s="34"/>
      <c r="E50" s="34"/>
      <c r="F50" s="34"/>
      <c r="G50" s="34"/>
    </row>
    <row r="51" spans="2:7" ht="30.95" customHeight="1">
      <c r="B51" s="33"/>
      <c r="C51" s="34"/>
      <c r="D51" s="34"/>
      <c r="E51" s="34"/>
      <c r="F51" s="34"/>
      <c r="G51" s="34"/>
    </row>
    <row r="52" spans="2:7" ht="30.95" customHeight="1">
      <c r="B52" s="33"/>
      <c r="C52" s="34"/>
      <c r="D52" s="34"/>
      <c r="E52" s="34"/>
      <c r="F52" s="34"/>
      <c r="G52" s="34"/>
    </row>
    <row r="53" spans="2:7" ht="30.95" customHeight="1">
      <c r="B53" s="33"/>
      <c r="C53" s="34"/>
      <c r="D53" s="34"/>
      <c r="E53" s="34"/>
      <c r="F53" s="34"/>
      <c r="G53" s="34"/>
    </row>
    <row r="54" spans="2:7" ht="30.95" customHeight="1">
      <c r="B54" s="40"/>
      <c r="C54" s="32"/>
      <c r="D54" s="32"/>
      <c r="E54" s="32"/>
      <c r="F54" s="32"/>
      <c r="G54" s="34"/>
    </row>
    <row r="55" spans="2:7" ht="30.95" customHeight="1">
      <c r="B55" s="33"/>
      <c r="C55" s="34"/>
      <c r="D55" s="34"/>
      <c r="E55" s="34"/>
      <c r="F55" s="34"/>
      <c r="G55" s="34"/>
    </row>
    <row r="56" spans="2:7" ht="30.95" customHeight="1">
      <c r="B56" s="33"/>
      <c r="C56" s="34"/>
      <c r="D56" s="34"/>
      <c r="E56" s="34"/>
      <c r="F56" s="34"/>
      <c r="G56" s="34"/>
    </row>
    <row r="57" spans="2:7" ht="30.95" customHeight="1">
      <c r="B57" s="35"/>
      <c r="C57" s="34"/>
      <c r="D57" s="34"/>
      <c r="E57" s="34"/>
      <c r="F57" s="34"/>
      <c r="G57" s="34"/>
    </row>
    <row r="58" spans="2:7" ht="15">
      <c r="B58" s="74"/>
      <c r="C58" s="74"/>
      <c r="D58" s="74"/>
      <c r="E58" s="74"/>
      <c r="F58" s="74"/>
      <c r="G58" s="34"/>
    </row>
    <row r="59" spans="2:7" ht="15">
      <c r="B59" s="74"/>
      <c r="C59" s="74"/>
      <c r="D59" s="74"/>
      <c r="E59" s="74"/>
      <c r="F59" s="74"/>
      <c r="G59" s="34"/>
    </row>
    <row r="60" spans="2:7" ht="15">
      <c r="B60" s="74"/>
      <c r="C60" s="74"/>
      <c r="D60" s="74"/>
      <c r="E60" s="74"/>
      <c r="F60" s="74"/>
      <c r="G60" s="34"/>
    </row>
    <row r="61" spans="2:7" ht="15">
      <c r="B61" s="74"/>
      <c r="C61" s="74"/>
      <c r="D61" s="74"/>
      <c r="E61" s="74"/>
      <c r="F61" s="74"/>
      <c r="G61" s="34"/>
    </row>
    <row r="62" spans="2:7" ht="15">
      <c r="B62" s="74"/>
      <c r="C62" s="74"/>
      <c r="D62" s="74"/>
      <c r="E62" s="74"/>
      <c r="F62" s="74"/>
      <c r="G62" s="34"/>
    </row>
    <row r="63" spans="2:7" ht="15">
      <c r="B63" s="74"/>
      <c r="C63" s="74"/>
      <c r="D63" s="74"/>
      <c r="E63" s="74"/>
      <c r="F63" s="74"/>
      <c r="G63" s="34"/>
    </row>
    <row r="64" spans="2:7" ht="15">
      <c r="B64" s="74"/>
      <c r="C64" s="74"/>
      <c r="D64" s="74"/>
      <c r="E64" s="74"/>
      <c r="F64" s="74"/>
      <c r="G64" s="34"/>
    </row>
    <row r="65" spans="2:7" ht="15">
      <c r="B65" s="74"/>
      <c r="C65" s="74"/>
      <c r="D65" s="74"/>
      <c r="E65" s="74"/>
      <c r="F65" s="74"/>
      <c r="G65" s="34"/>
    </row>
    <row r="66" spans="2:7" ht="15">
      <c r="B66" s="74"/>
      <c r="C66" s="74"/>
      <c r="D66" s="74"/>
      <c r="E66" s="74"/>
      <c r="F66" s="74"/>
      <c r="G66" s="34"/>
    </row>
    <row r="67" spans="2:7" ht="15">
      <c r="B67" s="74"/>
      <c r="C67" s="74"/>
      <c r="D67" s="74"/>
      <c r="E67" s="74"/>
      <c r="F67" s="74"/>
      <c r="G67" s="34"/>
    </row>
    <row r="68" spans="2:7" ht="15">
      <c r="B68" s="74"/>
      <c r="C68" s="74"/>
      <c r="D68" s="74"/>
      <c r="E68" s="74"/>
      <c r="F68" s="74"/>
      <c r="G68" s="34"/>
    </row>
    <row r="69" spans="2:7" ht="15">
      <c r="B69" s="74"/>
      <c r="C69" s="74"/>
      <c r="D69" s="74"/>
      <c r="E69" s="74"/>
      <c r="F69" s="74"/>
      <c r="G69" s="34"/>
    </row>
    <row r="70" spans="2:7" ht="15">
      <c r="B70" s="74"/>
      <c r="C70" s="74"/>
      <c r="D70" s="74"/>
      <c r="E70" s="74"/>
      <c r="F70" s="74"/>
      <c r="G70" s="34"/>
    </row>
    <row r="71" spans="2:7" ht="15">
      <c r="B71" s="74"/>
      <c r="C71" s="74"/>
      <c r="D71" s="74"/>
      <c r="E71" s="74"/>
      <c r="F71" s="74"/>
      <c r="G71" s="34"/>
    </row>
    <row r="72" spans="2:7" ht="15">
      <c r="B72" s="74"/>
      <c r="C72" s="74"/>
      <c r="D72" s="74"/>
      <c r="E72" s="74"/>
      <c r="F72" s="74"/>
      <c r="G72" s="34"/>
    </row>
    <row r="73" spans="2:7" ht="15">
      <c r="B73" s="74"/>
      <c r="C73" s="74"/>
      <c r="D73" s="74"/>
      <c r="E73" s="74"/>
      <c r="F73" s="74"/>
      <c r="G73" s="34"/>
    </row>
    <row r="74" spans="2:7" ht="15">
      <c r="B74" s="74"/>
      <c r="C74" s="74"/>
      <c r="D74" s="74"/>
      <c r="E74" s="74"/>
      <c r="F74" s="74"/>
      <c r="G74" s="34"/>
    </row>
    <row r="75" spans="2:7" ht="15">
      <c r="B75" s="74"/>
      <c r="C75" s="74"/>
      <c r="D75" s="74"/>
      <c r="E75" s="74"/>
      <c r="F75" s="74"/>
      <c r="G75" s="34"/>
    </row>
    <row r="76" spans="2:7" ht="15">
      <c r="B76" s="74"/>
      <c r="C76" s="74"/>
      <c r="D76" s="74"/>
      <c r="E76" s="74"/>
      <c r="F76" s="74"/>
      <c r="G76" s="34"/>
    </row>
    <row r="77" spans="2:7" ht="15">
      <c r="B77" s="74"/>
      <c r="C77" s="74"/>
      <c r="D77" s="74"/>
      <c r="E77" s="74"/>
      <c r="F77" s="74"/>
      <c r="G77" s="34"/>
    </row>
    <row r="78" spans="2:7" ht="15">
      <c r="B78" s="74"/>
      <c r="C78" s="74"/>
      <c r="D78" s="74"/>
      <c r="E78" s="74"/>
      <c r="F78" s="74"/>
      <c r="G78" s="34"/>
    </row>
    <row r="79" spans="2:7" ht="15">
      <c r="B79" s="74"/>
      <c r="C79" s="74"/>
      <c r="D79" s="74"/>
      <c r="E79" s="74"/>
      <c r="F79" s="74"/>
      <c r="G79" s="34"/>
    </row>
    <row r="80" spans="2:7" ht="15">
      <c r="B80" s="74"/>
      <c r="C80" s="74"/>
      <c r="D80" s="74"/>
      <c r="E80" s="74"/>
      <c r="F80" s="74"/>
      <c r="G80" s="34"/>
    </row>
    <row r="81" spans="2:7" ht="15">
      <c r="B81" s="74"/>
      <c r="C81" s="74"/>
      <c r="D81" s="74"/>
      <c r="E81" s="74"/>
      <c r="F81" s="74"/>
      <c r="G81" s="34"/>
    </row>
    <row r="82" spans="2:7" ht="15">
      <c r="B82" s="74"/>
      <c r="C82" s="74"/>
      <c r="D82" s="74"/>
      <c r="E82" s="74"/>
      <c r="F82" s="74"/>
      <c r="G82" s="34"/>
    </row>
    <row r="83" spans="2:7" ht="15">
      <c r="B83" s="74"/>
      <c r="C83" s="74"/>
      <c r="D83" s="74"/>
      <c r="E83" s="74"/>
      <c r="F83" s="74"/>
      <c r="G83" s="34"/>
    </row>
    <row r="84" spans="2:7" ht="15">
      <c r="B84" s="74"/>
      <c r="C84" s="74"/>
      <c r="D84" s="74"/>
      <c r="E84" s="74"/>
      <c r="F84" s="74"/>
      <c r="G84" s="34"/>
    </row>
    <row r="85" spans="2:7" ht="15">
      <c r="B85" s="74"/>
      <c r="C85" s="74"/>
      <c r="D85" s="74"/>
      <c r="E85" s="74"/>
      <c r="F85" s="74"/>
      <c r="G85" s="34"/>
    </row>
    <row r="86" spans="2:7" ht="15.75">
      <c r="B86" s="74"/>
      <c r="C86" s="74"/>
      <c r="D86" s="74"/>
      <c r="E86" s="74"/>
      <c r="F86" s="74"/>
      <c r="G86" s="75"/>
    </row>
    <row r="87" spans="2:7" ht="15.75">
      <c r="B87" s="74"/>
      <c r="C87" s="74"/>
      <c r="D87" s="74"/>
      <c r="E87" s="74"/>
      <c r="F87" s="74"/>
      <c r="G87" s="32"/>
    </row>
    <row r="88" spans="2:7" ht="15">
      <c r="B88" s="74"/>
      <c r="C88" s="74"/>
      <c r="D88" s="74"/>
      <c r="E88" s="74"/>
      <c r="F88" s="74"/>
      <c r="G88" s="34"/>
    </row>
    <row r="89" spans="2:7" ht="15.75">
      <c r="B89" s="74"/>
      <c r="C89" s="74"/>
      <c r="D89" s="74"/>
      <c r="E89" s="74"/>
      <c r="F89" s="74"/>
      <c r="G89" s="32"/>
    </row>
    <row r="90" spans="2:7" ht="15">
      <c r="B90" s="74"/>
      <c r="C90" s="74"/>
      <c r="D90" s="74"/>
      <c r="E90" s="74"/>
      <c r="F90" s="74"/>
      <c r="G90" s="34"/>
    </row>
    <row r="91" spans="2:7" ht="15">
      <c r="B91" s="74"/>
      <c r="C91" s="74"/>
      <c r="D91" s="74"/>
      <c r="E91" s="74"/>
      <c r="F91" s="74"/>
      <c r="G91" s="34"/>
    </row>
    <row r="92" spans="2:7" ht="15">
      <c r="B92" s="74"/>
      <c r="C92" s="74"/>
      <c r="D92" s="74"/>
      <c r="E92" s="74"/>
      <c r="F92" s="74"/>
      <c r="G92" s="34"/>
    </row>
    <row r="93" spans="2:7">
      <c r="B93" s="74"/>
      <c r="C93" s="74"/>
      <c r="D93" s="74"/>
      <c r="E93" s="74"/>
      <c r="F93" s="74"/>
      <c r="G93" s="36"/>
    </row>
    <row r="94" spans="2:7">
      <c r="B94" s="74"/>
      <c r="C94" s="74"/>
      <c r="D94" s="74"/>
      <c r="E94" s="74"/>
      <c r="F94" s="74"/>
      <c r="G94" s="36"/>
    </row>
    <row r="95" spans="2:7" ht="15.75">
      <c r="B95" s="74"/>
      <c r="C95" s="74"/>
      <c r="D95" s="74"/>
      <c r="E95" s="74"/>
      <c r="F95" s="74"/>
      <c r="G95" s="37"/>
    </row>
    <row r="96" spans="2:7">
      <c r="B96" s="74"/>
      <c r="C96" s="74"/>
      <c r="D96" s="74"/>
      <c r="E96" s="74"/>
      <c r="F96" s="74"/>
      <c r="G96" s="38"/>
    </row>
    <row r="97" spans="2:7" ht="15">
      <c r="B97" s="74"/>
      <c r="C97" s="74"/>
      <c r="D97" s="74"/>
      <c r="E97" s="74"/>
      <c r="F97" s="74"/>
      <c r="G97" s="39"/>
    </row>
    <row r="98" spans="2:7" ht="15">
      <c r="B98" s="74"/>
      <c r="C98" s="74"/>
      <c r="D98" s="74"/>
      <c r="E98" s="74"/>
      <c r="F98" s="74"/>
      <c r="G98" s="34"/>
    </row>
    <row r="99" spans="2:7" ht="15">
      <c r="G99" s="34"/>
    </row>
    <row r="100" spans="2:7" ht="15">
      <c r="G100" s="34"/>
    </row>
    <row r="101" spans="2:7" ht="15">
      <c r="G101" s="34"/>
    </row>
    <row r="102" spans="2:7" ht="15">
      <c r="G102" s="34"/>
    </row>
    <row r="103" spans="2:7" ht="15.75">
      <c r="G103" s="32"/>
    </row>
    <row r="104" spans="2:7" ht="15">
      <c r="G104" s="34"/>
    </row>
    <row r="105" spans="2:7" ht="15">
      <c r="G105" s="34"/>
    </row>
    <row r="106" spans="2:7" ht="15">
      <c r="G106" s="34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topLeftCell="A67" workbookViewId="0">
      <selection activeCell="J70" sqref="J70"/>
    </sheetView>
  </sheetViews>
  <sheetFormatPr baseColWidth="10" defaultRowHeight="12.75"/>
  <cols>
    <col min="1" max="1" width="2.5703125" style="22" customWidth="1"/>
    <col min="2" max="2" width="20.7109375" style="22" customWidth="1"/>
    <col min="3" max="3" width="15" style="22" customWidth="1"/>
    <col min="4" max="4" width="18.85546875" style="22" customWidth="1"/>
    <col min="5" max="5" width="19.42578125" style="22" customWidth="1"/>
    <col min="6" max="6" width="21.85546875" style="22" customWidth="1"/>
    <col min="7" max="7" width="15.5703125" style="22" customWidth="1"/>
    <col min="8" max="257" width="11.42578125" style="22"/>
    <col min="258" max="258" width="22.5703125" style="22" customWidth="1"/>
    <col min="259" max="259" width="14.7109375" style="22" customWidth="1"/>
    <col min="260" max="260" width="17.140625" style="22" customWidth="1"/>
    <col min="261" max="261" width="18.42578125" style="22" customWidth="1"/>
    <col min="262" max="262" width="15.42578125" style="22" customWidth="1"/>
    <col min="263" max="263" width="15.5703125" style="22" customWidth="1"/>
    <col min="264" max="513" width="11.42578125" style="22"/>
    <col min="514" max="514" width="22.5703125" style="22" customWidth="1"/>
    <col min="515" max="515" width="14.7109375" style="22" customWidth="1"/>
    <col min="516" max="516" width="17.140625" style="22" customWidth="1"/>
    <col min="517" max="517" width="18.42578125" style="22" customWidth="1"/>
    <col min="518" max="518" width="15.42578125" style="22" customWidth="1"/>
    <col min="519" max="519" width="15.5703125" style="22" customWidth="1"/>
    <col min="520" max="769" width="11.42578125" style="22"/>
    <col min="770" max="770" width="22.5703125" style="22" customWidth="1"/>
    <col min="771" max="771" width="14.7109375" style="22" customWidth="1"/>
    <col min="772" max="772" width="17.140625" style="22" customWidth="1"/>
    <col min="773" max="773" width="18.42578125" style="22" customWidth="1"/>
    <col min="774" max="774" width="15.42578125" style="22" customWidth="1"/>
    <col min="775" max="775" width="15.5703125" style="22" customWidth="1"/>
    <col min="776" max="1025" width="11.42578125" style="22"/>
    <col min="1026" max="1026" width="22.5703125" style="22" customWidth="1"/>
    <col min="1027" max="1027" width="14.7109375" style="22" customWidth="1"/>
    <col min="1028" max="1028" width="17.140625" style="22" customWidth="1"/>
    <col min="1029" max="1029" width="18.42578125" style="22" customWidth="1"/>
    <col min="1030" max="1030" width="15.42578125" style="22" customWidth="1"/>
    <col min="1031" max="1031" width="15.5703125" style="22" customWidth="1"/>
    <col min="1032" max="1281" width="11.42578125" style="22"/>
    <col min="1282" max="1282" width="22.5703125" style="22" customWidth="1"/>
    <col min="1283" max="1283" width="14.7109375" style="22" customWidth="1"/>
    <col min="1284" max="1284" width="17.140625" style="22" customWidth="1"/>
    <col min="1285" max="1285" width="18.42578125" style="22" customWidth="1"/>
    <col min="1286" max="1286" width="15.42578125" style="22" customWidth="1"/>
    <col min="1287" max="1287" width="15.5703125" style="22" customWidth="1"/>
    <col min="1288" max="1537" width="11.42578125" style="22"/>
    <col min="1538" max="1538" width="22.5703125" style="22" customWidth="1"/>
    <col min="1539" max="1539" width="14.7109375" style="22" customWidth="1"/>
    <col min="1540" max="1540" width="17.140625" style="22" customWidth="1"/>
    <col min="1541" max="1541" width="18.42578125" style="22" customWidth="1"/>
    <col min="1542" max="1542" width="15.42578125" style="22" customWidth="1"/>
    <col min="1543" max="1543" width="15.5703125" style="22" customWidth="1"/>
    <col min="1544" max="1793" width="11.42578125" style="22"/>
    <col min="1794" max="1794" width="22.5703125" style="22" customWidth="1"/>
    <col min="1795" max="1795" width="14.7109375" style="22" customWidth="1"/>
    <col min="1796" max="1796" width="17.140625" style="22" customWidth="1"/>
    <col min="1797" max="1797" width="18.42578125" style="22" customWidth="1"/>
    <col min="1798" max="1798" width="15.42578125" style="22" customWidth="1"/>
    <col min="1799" max="1799" width="15.5703125" style="22" customWidth="1"/>
    <col min="1800" max="2049" width="11.42578125" style="22"/>
    <col min="2050" max="2050" width="22.5703125" style="22" customWidth="1"/>
    <col min="2051" max="2051" width="14.7109375" style="22" customWidth="1"/>
    <col min="2052" max="2052" width="17.140625" style="22" customWidth="1"/>
    <col min="2053" max="2053" width="18.42578125" style="22" customWidth="1"/>
    <col min="2054" max="2054" width="15.42578125" style="22" customWidth="1"/>
    <col min="2055" max="2055" width="15.5703125" style="22" customWidth="1"/>
    <col min="2056" max="2305" width="11.42578125" style="22"/>
    <col min="2306" max="2306" width="22.5703125" style="22" customWidth="1"/>
    <col min="2307" max="2307" width="14.7109375" style="22" customWidth="1"/>
    <col min="2308" max="2308" width="17.140625" style="22" customWidth="1"/>
    <col min="2309" max="2309" width="18.42578125" style="22" customWidth="1"/>
    <col min="2310" max="2310" width="15.42578125" style="22" customWidth="1"/>
    <col min="2311" max="2311" width="15.5703125" style="22" customWidth="1"/>
    <col min="2312" max="2561" width="11.42578125" style="22"/>
    <col min="2562" max="2562" width="22.5703125" style="22" customWidth="1"/>
    <col min="2563" max="2563" width="14.7109375" style="22" customWidth="1"/>
    <col min="2564" max="2564" width="17.140625" style="22" customWidth="1"/>
    <col min="2565" max="2565" width="18.42578125" style="22" customWidth="1"/>
    <col min="2566" max="2566" width="15.42578125" style="22" customWidth="1"/>
    <col min="2567" max="2567" width="15.5703125" style="22" customWidth="1"/>
    <col min="2568" max="2817" width="11.42578125" style="22"/>
    <col min="2818" max="2818" width="22.5703125" style="22" customWidth="1"/>
    <col min="2819" max="2819" width="14.7109375" style="22" customWidth="1"/>
    <col min="2820" max="2820" width="17.140625" style="22" customWidth="1"/>
    <col min="2821" max="2821" width="18.42578125" style="22" customWidth="1"/>
    <col min="2822" max="2822" width="15.42578125" style="22" customWidth="1"/>
    <col min="2823" max="2823" width="15.5703125" style="22" customWidth="1"/>
    <col min="2824" max="3073" width="11.42578125" style="22"/>
    <col min="3074" max="3074" width="22.5703125" style="22" customWidth="1"/>
    <col min="3075" max="3075" width="14.7109375" style="22" customWidth="1"/>
    <col min="3076" max="3076" width="17.140625" style="22" customWidth="1"/>
    <col min="3077" max="3077" width="18.42578125" style="22" customWidth="1"/>
    <col min="3078" max="3078" width="15.42578125" style="22" customWidth="1"/>
    <col min="3079" max="3079" width="15.5703125" style="22" customWidth="1"/>
    <col min="3080" max="3329" width="11.42578125" style="22"/>
    <col min="3330" max="3330" width="22.5703125" style="22" customWidth="1"/>
    <col min="3331" max="3331" width="14.7109375" style="22" customWidth="1"/>
    <col min="3332" max="3332" width="17.140625" style="22" customWidth="1"/>
    <col min="3333" max="3333" width="18.42578125" style="22" customWidth="1"/>
    <col min="3334" max="3334" width="15.42578125" style="22" customWidth="1"/>
    <col min="3335" max="3335" width="15.5703125" style="22" customWidth="1"/>
    <col min="3336" max="3585" width="11.42578125" style="22"/>
    <col min="3586" max="3586" width="22.5703125" style="22" customWidth="1"/>
    <col min="3587" max="3587" width="14.7109375" style="22" customWidth="1"/>
    <col min="3588" max="3588" width="17.140625" style="22" customWidth="1"/>
    <col min="3589" max="3589" width="18.42578125" style="22" customWidth="1"/>
    <col min="3590" max="3590" width="15.42578125" style="22" customWidth="1"/>
    <col min="3591" max="3591" width="15.5703125" style="22" customWidth="1"/>
    <col min="3592" max="3841" width="11.42578125" style="22"/>
    <col min="3842" max="3842" width="22.5703125" style="22" customWidth="1"/>
    <col min="3843" max="3843" width="14.7109375" style="22" customWidth="1"/>
    <col min="3844" max="3844" width="17.140625" style="22" customWidth="1"/>
    <col min="3845" max="3845" width="18.42578125" style="22" customWidth="1"/>
    <col min="3846" max="3846" width="15.42578125" style="22" customWidth="1"/>
    <col min="3847" max="3847" width="15.5703125" style="22" customWidth="1"/>
    <col min="3848" max="4097" width="11.42578125" style="22"/>
    <col min="4098" max="4098" width="22.5703125" style="22" customWidth="1"/>
    <col min="4099" max="4099" width="14.7109375" style="22" customWidth="1"/>
    <col min="4100" max="4100" width="17.140625" style="22" customWidth="1"/>
    <col min="4101" max="4101" width="18.42578125" style="22" customWidth="1"/>
    <col min="4102" max="4102" width="15.42578125" style="22" customWidth="1"/>
    <col min="4103" max="4103" width="15.5703125" style="22" customWidth="1"/>
    <col min="4104" max="4353" width="11.42578125" style="22"/>
    <col min="4354" max="4354" width="22.5703125" style="22" customWidth="1"/>
    <col min="4355" max="4355" width="14.7109375" style="22" customWidth="1"/>
    <col min="4356" max="4356" width="17.140625" style="22" customWidth="1"/>
    <col min="4357" max="4357" width="18.42578125" style="22" customWidth="1"/>
    <col min="4358" max="4358" width="15.42578125" style="22" customWidth="1"/>
    <col min="4359" max="4359" width="15.5703125" style="22" customWidth="1"/>
    <col min="4360" max="4609" width="11.42578125" style="22"/>
    <col min="4610" max="4610" width="22.5703125" style="22" customWidth="1"/>
    <col min="4611" max="4611" width="14.7109375" style="22" customWidth="1"/>
    <col min="4612" max="4612" width="17.140625" style="22" customWidth="1"/>
    <col min="4613" max="4613" width="18.42578125" style="22" customWidth="1"/>
    <col min="4614" max="4614" width="15.42578125" style="22" customWidth="1"/>
    <col min="4615" max="4615" width="15.5703125" style="22" customWidth="1"/>
    <col min="4616" max="4865" width="11.42578125" style="22"/>
    <col min="4866" max="4866" width="22.5703125" style="22" customWidth="1"/>
    <col min="4867" max="4867" width="14.7109375" style="22" customWidth="1"/>
    <col min="4868" max="4868" width="17.140625" style="22" customWidth="1"/>
    <col min="4869" max="4869" width="18.42578125" style="22" customWidth="1"/>
    <col min="4870" max="4870" width="15.42578125" style="22" customWidth="1"/>
    <col min="4871" max="4871" width="15.5703125" style="22" customWidth="1"/>
    <col min="4872" max="5121" width="11.42578125" style="22"/>
    <col min="5122" max="5122" width="22.5703125" style="22" customWidth="1"/>
    <col min="5123" max="5123" width="14.7109375" style="22" customWidth="1"/>
    <col min="5124" max="5124" width="17.140625" style="22" customWidth="1"/>
    <col min="5125" max="5125" width="18.42578125" style="22" customWidth="1"/>
    <col min="5126" max="5126" width="15.42578125" style="22" customWidth="1"/>
    <col min="5127" max="5127" width="15.5703125" style="22" customWidth="1"/>
    <col min="5128" max="5377" width="11.42578125" style="22"/>
    <col min="5378" max="5378" width="22.5703125" style="22" customWidth="1"/>
    <col min="5379" max="5379" width="14.7109375" style="22" customWidth="1"/>
    <col min="5380" max="5380" width="17.140625" style="22" customWidth="1"/>
    <col min="5381" max="5381" width="18.42578125" style="22" customWidth="1"/>
    <col min="5382" max="5382" width="15.42578125" style="22" customWidth="1"/>
    <col min="5383" max="5383" width="15.5703125" style="22" customWidth="1"/>
    <col min="5384" max="5633" width="11.42578125" style="22"/>
    <col min="5634" max="5634" width="22.5703125" style="22" customWidth="1"/>
    <col min="5635" max="5635" width="14.7109375" style="22" customWidth="1"/>
    <col min="5636" max="5636" width="17.140625" style="22" customWidth="1"/>
    <col min="5637" max="5637" width="18.42578125" style="22" customWidth="1"/>
    <col min="5638" max="5638" width="15.42578125" style="22" customWidth="1"/>
    <col min="5639" max="5639" width="15.5703125" style="22" customWidth="1"/>
    <col min="5640" max="5889" width="11.42578125" style="22"/>
    <col min="5890" max="5890" width="22.5703125" style="22" customWidth="1"/>
    <col min="5891" max="5891" width="14.7109375" style="22" customWidth="1"/>
    <col min="5892" max="5892" width="17.140625" style="22" customWidth="1"/>
    <col min="5893" max="5893" width="18.42578125" style="22" customWidth="1"/>
    <col min="5894" max="5894" width="15.42578125" style="22" customWidth="1"/>
    <col min="5895" max="5895" width="15.5703125" style="22" customWidth="1"/>
    <col min="5896" max="6145" width="11.42578125" style="22"/>
    <col min="6146" max="6146" width="22.5703125" style="22" customWidth="1"/>
    <col min="6147" max="6147" width="14.7109375" style="22" customWidth="1"/>
    <col min="6148" max="6148" width="17.140625" style="22" customWidth="1"/>
    <col min="6149" max="6149" width="18.42578125" style="22" customWidth="1"/>
    <col min="6150" max="6150" width="15.42578125" style="22" customWidth="1"/>
    <col min="6151" max="6151" width="15.5703125" style="22" customWidth="1"/>
    <col min="6152" max="6401" width="11.42578125" style="22"/>
    <col min="6402" max="6402" width="22.5703125" style="22" customWidth="1"/>
    <col min="6403" max="6403" width="14.7109375" style="22" customWidth="1"/>
    <col min="6404" max="6404" width="17.140625" style="22" customWidth="1"/>
    <col min="6405" max="6405" width="18.42578125" style="22" customWidth="1"/>
    <col min="6406" max="6406" width="15.42578125" style="22" customWidth="1"/>
    <col min="6407" max="6407" width="15.5703125" style="22" customWidth="1"/>
    <col min="6408" max="6657" width="11.42578125" style="22"/>
    <col min="6658" max="6658" width="22.5703125" style="22" customWidth="1"/>
    <col min="6659" max="6659" width="14.7109375" style="22" customWidth="1"/>
    <col min="6660" max="6660" width="17.140625" style="22" customWidth="1"/>
    <col min="6661" max="6661" width="18.42578125" style="22" customWidth="1"/>
    <col min="6662" max="6662" width="15.42578125" style="22" customWidth="1"/>
    <col min="6663" max="6663" width="15.5703125" style="22" customWidth="1"/>
    <col min="6664" max="6913" width="11.42578125" style="22"/>
    <col min="6914" max="6914" width="22.5703125" style="22" customWidth="1"/>
    <col min="6915" max="6915" width="14.7109375" style="22" customWidth="1"/>
    <col min="6916" max="6916" width="17.140625" style="22" customWidth="1"/>
    <col min="6917" max="6917" width="18.42578125" style="22" customWidth="1"/>
    <col min="6918" max="6918" width="15.42578125" style="22" customWidth="1"/>
    <col min="6919" max="6919" width="15.5703125" style="22" customWidth="1"/>
    <col min="6920" max="7169" width="11.42578125" style="22"/>
    <col min="7170" max="7170" width="22.5703125" style="22" customWidth="1"/>
    <col min="7171" max="7171" width="14.7109375" style="22" customWidth="1"/>
    <col min="7172" max="7172" width="17.140625" style="22" customWidth="1"/>
    <col min="7173" max="7173" width="18.42578125" style="22" customWidth="1"/>
    <col min="7174" max="7174" width="15.42578125" style="22" customWidth="1"/>
    <col min="7175" max="7175" width="15.5703125" style="22" customWidth="1"/>
    <col min="7176" max="7425" width="11.42578125" style="22"/>
    <col min="7426" max="7426" width="22.5703125" style="22" customWidth="1"/>
    <col min="7427" max="7427" width="14.7109375" style="22" customWidth="1"/>
    <col min="7428" max="7428" width="17.140625" style="22" customWidth="1"/>
    <col min="7429" max="7429" width="18.42578125" style="22" customWidth="1"/>
    <col min="7430" max="7430" width="15.42578125" style="22" customWidth="1"/>
    <col min="7431" max="7431" width="15.5703125" style="22" customWidth="1"/>
    <col min="7432" max="7681" width="11.42578125" style="22"/>
    <col min="7682" max="7682" width="22.5703125" style="22" customWidth="1"/>
    <col min="7683" max="7683" width="14.7109375" style="22" customWidth="1"/>
    <col min="7684" max="7684" width="17.140625" style="22" customWidth="1"/>
    <col min="7685" max="7685" width="18.42578125" style="22" customWidth="1"/>
    <col min="7686" max="7686" width="15.42578125" style="22" customWidth="1"/>
    <col min="7687" max="7687" width="15.5703125" style="22" customWidth="1"/>
    <col min="7688" max="7937" width="11.42578125" style="22"/>
    <col min="7938" max="7938" width="22.5703125" style="22" customWidth="1"/>
    <col min="7939" max="7939" width="14.7109375" style="22" customWidth="1"/>
    <col min="7940" max="7940" width="17.140625" style="22" customWidth="1"/>
    <col min="7941" max="7941" width="18.42578125" style="22" customWidth="1"/>
    <col min="7942" max="7942" width="15.42578125" style="22" customWidth="1"/>
    <col min="7943" max="7943" width="15.5703125" style="22" customWidth="1"/>
    <col min="7944" max="8193" width="11.42578125" style="22"/>
    <col min="8194" max="8194" width="22.5703125" style="22" customWidth="1"/>
    <col min="8195" max="8195" width="14.7109375" style="22" customWidth="1"/>
    <col min="8196" max="8196" width="17.140625" style="22" customWidth="1"/>
    <col min="8197" max="8197" width="18.42578125" style="22" customWidth="1"/>
    <col min="8198" max="8198" width="15.42578125" style="22" customWidth="1"/>
    <col min="8199" max="8199" width="15.5703125" style="22" customWidth="1"/>
    <col min="8200" max="8449" width="11.42578125" style="22"/>
    <col min="8450" max="8450" width="22.5703125" style="22" customWidth="1"/>
    <col min="8451" max="8451" width="14.7109375" style="22" customWidth="1"/>
    <col min="8452" max="8452" width="17.140625" style="22" customWidth="1"/>
    <col min="8453" max="8453" width="18.42578125" style="22" customWidth="1"/>
    <col min="8454" max="8454" width="15.42578125" style="22" customWidth="1"/>
    <col min="8455" max="8455" width="15.5703125" style="22" customWidth="1"/>
    <col min="8456" max="8705" width="11.42578125" style="22"/>
    <col min="8706" max="8706" width="22.5703125" style="22" customWidth="1"/>
    <col min="8707" max="8707" width="14.7109375" style="22" customWidth="1"/>
    <col min="8708" max="8708" width="17.140625" style="22" customWidth="1"/>
    <col min="8709" max="8709" width="18.42578125" style="22" customWidth="1"/>
    <col min="8710" max="8710" width="15.42578125" style="22" customWidth="1"/>
    <col min="8711" max="8711" width="15.5703125" style="22" customWidth="1"/>
    <col min="8712" max="8961" width="11.42578125" style="22"/>
    <col min="8962" max="8962" width="22.5703125" style="22" customWidth="1"/>
    <col min="8963" max="8963" width="14.7109375" style="22" customWidth="1"/>
    <col min="8964" max="8964" width="17.140625" style="22" customWidth="1"/>
    <col min="8965" max="8965" width="18.42578125" style="22" customWidth="1"/>
    <col min="8966" max="8966" width="15.42578125" style="22" customWidth="1"/>
    <col min="8967" max="8967" width="15.5703125" style="22" customWidth="1"/>
    <col min="8968" max="9217" width="11.42578125" style="22"/>
    <col min="9218" max="9218" width="22.5703125" style="22" customWidth="1"/>
    <col min="9219" max="9219" width="14.7109375" style="22" customWidth="1"/>
    <col min="9220" max="9220" width="17.140625" style="22" customWidth="1"/>
    <col min="9221" max="9221" width="18.42578125" style="22" customWidth="1"/>
    <col min="9222" max="9222" width="15.42578125" style="22" customWidth="1"/>
    <col min="9223" max="9223" width="15.5703125" style="22" customWidth="1"/>
    <col min="9224" max="9473" width="11.42578125" style="22"/>
    <col min="9474" max="9474" width="22.5703125" style="22" customWidth="1"/>
    <col min="9475" max="9475" width="14.7109375" style="22" customWidth="1"/>
    <col min="9476" max="9476" width="17.140625" style="22" customWidth="1"/>
    <col min="9477" max="9477" width="18.42578125" style="22" customWidth="1"/>
    <col min="9478" max="9478" width="15.42578125" style="22" customWidth="1"/>
    <col min="9479" max="9479" width="15.5703125" style="22" customWidth="1"/>
    <col min="9480" max="9729" width="11.42578125" style="22"/>
    <col min="9730" max="9730" width="22.5703125" style="22" customWidth="1"/>
    <col min="9731" max="9731" width="14.7109375" style="22" customWidth="1"/>
    <col min="9732" max="9732" width="17.140625" style="22" customWidth="1"/>
    <col min="9733" max="9733" width="18.42578125" style="22" customWidth="1"/>
    <col min="9734" max="9734" width="15.42578125" style="22" customWidth="1"/>
    <col min="9735" max="9735" width="15.5703125" style="22" customWidth="1"/>
    <col min="9736" max="9985" width="11.42578125" style="22"/>
    <col min="9986" max="9986" width="22.5703125" style="22" customWidth="1"/>
    <col min="9987" max="9987" width="14.7109375" style="22" customWidth="1"/>
    <col min="9988" max="9988" width="17.140625" style="22" customWidth="1"/>
    <col min="9989" max="9989" width="18.42578125" style="22" customWidth="1"/>
    <col min="9990" max="9990" width="15.42578125" style="22" customWidth="1"/>
    <col min="9991" max="9991" width="15.5703125" style="22" customWidth="1"/>
    <col min="9992" max="10241" width="11.42578125" style="22"/>
    <col min="10242" max="10242" width="22.5703125" style="22" customWidth="1"/>
    <col min="10243" max="10243" width="14.7109375" style="22" customWidth="1"/>
    <col min="10244" max="10244" width="17.140625" style="22" customWidth="1"/>
    <col min="10245" max="10245" width="18.42578125" style="22" customWidth="1"/>
    <col min="10246" max="10246" width="15.42578125" style="22" customWidth="1"/>
    <col min="10247" max="10247" width="15.5703125" style="22" customWidth="1"/>
    <col min="10248" max="10497" width="11.42578125" style="22"/>
    <col min="10498" max="10498" width="22.5703125" style="22" customWidth="1"/>
    <col min="10499" max="10499" width="14.7109375" style="22" customWidth="1"/>
    <col min="10500" max="10500" width="17.140625" style="22" customWidth="1"/>
    <col min="10501" max="10501" width="18.42578125" style="22" customWidth="1"/>
    <col min="10502" max="10502" width="15.42578125" style="22" customWidth="1"/>
    <col min="10503" max="10503" width="15.5703125" style="22" customWidth="1"/>
    <col min="10504" max="10753" width="11.42578125" style="22"/>
    <col min="10754" max="10754" width="22.5703125" style="22" customWidth="1"/>
    <col min="10755" max="10755" width="14.7109375" style="22" customWidth="1"/>
    <col min="10756" max="10756" width="17.140625" style="22" customWidth="1"/>
    <col min="10757" max="10757" width="18.42578125" style="22" customWidth="1"/>
    <col min="10758" max="10758" width="15.42578125" style="22" customWidth="1"/>
    <col min="10759" max="10759" width="15.5703125" style="22" customWidth="1"/>
    <col min="10760" max="11009" width="11.42578125" style="22"/>
    <col min="11010" max="11010" width="22.5703125" style="22" customWidth="1"/>
    <col min="11011" max="11011" width="14.7109375" style="22" customWidth="1"/>
    <col min="11012" max="11012" width="17.140625" style="22" customWidth="1"/>
    <col min="11013" max="11013" width="18.42578125" style="22" customWidth="1"/>
    <col min="11014" max="11014" width="15.42578125" style="22" customWidth="1"/>
    <col min="11015" max="11015" width="15.5703125" style="22" customWidth="1"/>
    <col min="11016" max="11265" width="11.42578125" style="22"/>
    <col min="11266" max="11266" width="22.5703125" style="22" customWidth="1"/>
    <col min="11267" max="11267" width="14.7109375" style="22" customWidth="1"/>
    <col min="11268" max="11268" width="17.140625" style="22" customWidth="1"/>
    <col min="11269" max="11269" width="18.42578125" style="22" customWidth="1"/>
    <col min="11270" max="11270" width="15.42578125" style="22" customWidth="1"/>
    <col min="11271" max="11271" width="15.5703125" style="22" customWidth="1"/>
    <col min="11272" max="11521" width="11.42578125" style="22"/>
    <col min="11522" max="11522" width="22.5703125" style="22" customWidth="1"/>
    <col min="11523" max="11523" width="14.7109375" style="22" customWidth="1"/>
    <col min="11524" max="11524" width="17.140625" style="22" customWidth="1"/>
    <col min="11525" max="11525" width="18.42578125" style="22" customWidth="1"/>
    <col min="11526" max="11526" width="15.42578125" style="22" customWidth="1"/>
    <col min="11527" max="11527" width="15.5703125" style="22" customWidth="1"/>
    <col min="11528" max="11777" width="11.42578125" style="22"/>
    <col min="11778" max="11778" width="22.5703125" style="22" customWidth="1"/>
    <col min="11779" max="11779" width="14.7109375" style="22" customWidth="1"/>
    <col min="11780" max="11780" width="17.140625" style="22" customWidth="1"/>
    <col min="11781" max="11781" width="18.42578125" style="22" customWidth="1"/>
    <col min="11782" max="11782" width="15.42578125" style="22" customWidth="1"/>
    <col min="11783" max="11783" width="15.5703125" style="22" customWidth="1"/>
    <col min="11784" max="12033" width="11.42578125" style="22"/>
    <col min="12034" max="12034" width="22.5703125" style="22" customWidth="1"/>
    <col min="12035" max="12035" width="14.7109375" style="22" customWidth="1"/>
    <col min="12036" max="12036" width="17.140625" style="22" customWidth="1"/>
    <col min="12037" max="12037" width="18.42578125" style="22" customWidth="1"/>
    <col min="12038" max="12038" width="15.42578125" style="22" customWidth="1"/>
    <col min="12039" max="12039" width="15.5703125" style="22" customWidth="1"/>
    <col min="12040" max="12289" width="11.42578125" style="22"/>
    <col min="12290" max="12290" width="22.5703125" style="22" customWidth="1"/>
    <col min="12291" max="12291" width="14.7109375" style="22" customWidth="1"/>
    <col min="12292" max="12292" width="17.140625" style="22" customWidth="1"/>
    <col min="12293" max="12293" width="18.42578125" style="22" customWidth="1"/>
    <col min="12294" max="12294" width="15.42578125" style="22" customWidth="1"/>
    <col min="12295" max="12295" width="15.5703125" style="22" customWidth="1"/>
    <col min="12296" max="12545" width="11.42578125" style="22"/>
    <col min="12546" max="12546" width="22.5703125" style="22" customWidth="1"/>
    <col min="12547" max="12547" width="14.7109375" style="22" customWidth="1"/>
    <col min="12548" max="12548" width="17.140625" style="22" customWidth="1"/>
    <col min="12549" max="12549" width="18.42578125" style="22" customWidth="1"/>
    <col min="12550" max="12550" width="15.42578125" style="22" customWidth="1"/>
    <col min="12551" max="12551" width="15.5703125" style="22" customWidth="1"/>
    <col min="12552" max="12801" width="11.42578125" style="22"/>
    <col min="12802" max="12802" width="22.5703125" style="22" customWidth="1"/>
    <col min="12803" max="12803" width="14.7109375" style="22" customWidth="1"/>
    <col min="12804" max="12804" width="17.140625" style="22" customWidth="1"/>
    <col min="12805" max="12805" width="18.42578125" style="22" customWidth="1"/>
    <col min="12806" max="12806" width="15.42578125" style="22" customWidth="1"/>
    <col min="12807" max="12807" width="15.5703125" style="22" customWidth="1"/>
    <col min="12808" max="13057" width="11.42578125" style="22"/>
    <col min="13058" max="13058" width="22.5703125" style="22" customWidth="1"/>
    <col min="13059" max="13059" width="14.7109375" style="22" customWidth="1"/>
    <col min="13060" max="13060" width="17.140625" style="22" customWidth="1"/>
    <col min="13061" max="13061" width="18.42578125" style="22" customWidth="1"/>
    <col min="13062" max="13062" width="15.42578125" style="22" customWidth="1"/>
    <col min="13063" max="13063" width="15.5703125" style="22" customWidth="1"/>
    <col min="13064" max="13313" width="11.42578125" style="22"/>
    <col min="13314" max="13314" width="22.5703125" style="22" customWidth="1"/>
    <col min="13315" max="13315" width="14.7109375" style="22" customWidth="1"/>
    <col min="13316" max="13316" width="17.140625" style="22" customWidth="1"/>
    <col min="13317" max="13317" width="18.42578125" style="22" customWidth="1"/>
    <col min="13318" max="13318" width="15.42578125" style="22" customWidth="1"/>
    <col min="13319" max="13319" width="15.5703125" style="22" customWidth="1"/>
    <col min="13320" max="13569" width="11.42578125" style="22"/>
    <col min="13570" max="13570" width="22.5703125" style="22" customWidth="1"/>
    <col min="13571" max="13571" width="14.7109375" style="22" customWidth="1"/>
    <col min="13572" max="13572" width="17.140625" style="22" customWidth="1"/>
    <col min="13573" max="13573" width="18.42578125" style="22" customWidth="1"/>
    <col min="13574" max="13574" width="15.42578125" style="22" customWidth="1"/>
    <col min="13575" max="13575" width="15.5703125" style="22" customWidth="1"/>
    <col min="13576" max="13825" width="11.42578125" style="22"/>
    <col min="13826" max="13826" width="22.5703125" style="22" customWidth="1"/>
    <col min="13827" max="13827" width="14.7109375" style="22" customWidth="1"/>
    <col min="13828" max="13828" width="17.140625" style="22" customWidth="1"/>
    <col min="13829" max="13829" width="18.42578125" style="22" customWidth="1"/>
    <col min="13830" max="13830" width="15.42578125" style="22" customWidth="1"/>
    <col min="13831" max="13831" width="15.5703125" style="22" customWidth="1"/>
    <col min="13832" max="14081" width="11.42578125" style="22"/>
    <col min="14082" max="14082" width="22.5703125" style="22" customWidth="1"/>
    <col min="14083" max="14083" width="14.7109375" style="22" customWidth="1"/>
    <col min="14084" max="14084" width="17.140625" style="22" customWidth="1"/>
    <col min="14085" max="14085" width="18.42578125" style="22" customWidth="1"/>
    <col min="14086" max="14086" width="15.42578125" style="22" customWidth="1"/>
    <col min="14087" max="14087" width="15.5703125" style="22" customWidth="1"/>
    <col min="14088" max="14337" width="11.42578125" style="22"/>
    <col min="14338" max="14338" width="22.5703125" style="22" customWidth="1"/>
    <col min="14339" max="14339" width="14.7109375" style="22" customWidth="1"/>
    <col min="14340" max="14340" width="17.140625" style="22" customWidth="1"/>
    <col min="14341" max="14341" width="18.42578125" style="22" customWidth="1"/>
    <col min="14342" max="14342" width="15.42578125" style="22" customWidth="1"/>
    <col min="14343" max="14343" width="15.5703125" style="22" customWidth="1"/>
    <col min="14344" max="14593" width="11.42578125" style="22"/>
    <col min="14594" max="14594" width="22.5703125" style="22" customWidth="1"/>
    <col min="14595" max="14595" width="14.7109375" style="22" customWidth="1"/>
    <col min="14596" max="14596" width="17.140625" style="22" customWidth="1"/>
    <col min="14597" max="14597" width="18.42578125" style="22" customWidth="1"/>
    <col min="14598" max="14598" width="15.42578125" style="22" customWidth="1"/>
    <col min="14599" max="14599" width="15.5703125" style="22" customWidth="1"/>
    <col min="14600" max="14849" width="11.42578125" style="22"/>
    <col min="14850" max="14850" width="22.5703125" style="22" customWidth="1"/>
    <col min="14851" max="14851" width="14.7109375" style="22" customWidth="1"/>
    <col min="14852" max="14852" width="17.140625" style="22" customWidth="1"/>
    <col min="14853" max="14853" width="18.42578125" style="22" customWidth="1"/>
    <col min="14854" max="14854" width="15.42578125" style="22" customWidth="1"/>
    <col min="14855" max="14855" width="15.5703125" style="22" customWidth="1"/>
    <col min="14856" max="15105" width="11.42578125" style="22"/>
    <col min="15106" max="15106" width="22.5703125" style="22" customWidth="1"/>
    <col min="15107" max="15107" width="14.7109375" style="22" customWidth="1"/>
    <col min="15108" max="15108" width="17.140625" style="22" customWidth="1"/>
    <col min="15109" max="15109" width="18.42578125" style="22" customWidth="1"/>
    <col min="15110" max="15110" width="15.42578125" style="22" customWidth="1"/>
    <col min="15111" max="15111" width="15.5703125" style="22" customWidth="1"/>
    <col min="15112" max="15361" width="11.42578125" style="22"/>
    <col min="15362" max="15362" width="22.5703125" style="22" customWidth="1"/>
    <col min="15363" max="15363" width="14.7109375" style="22" customWidth="1"/>
    <col min="15364" max="15364" width="17.140625" style="22" customWidth="1"/>
    <col min="15365" max="15365" width="18.42578125" style="22" customWidth="1"/>
    <col min="15366" max="15366" width="15.42578125" style="22" customWidth="1"/>
    <col min="15367" max="15367" width="15.5703125" style="22" customWidth="1"/>
    <col min="15368" max="15617" width="11.42578125" style="22"/>
    <col min="15618" max="15618" width="22.5703125" style="22" customWidth="1"/>
    <col min="15619" max="15619" width="14.7109375" style="22" customWidth="1"/>
    <col min="15620" max="15620" width="17.140625" style="22" customWidth="1"/>
    <col min="15621" max="15621" width="18.42578125" style="22" customWidth="1"/>
    <col min="15622" max="15622" width="15.42578125" style="22" customWidth="1"/>
    <col min="15623" max="15623" width="15.5703125" style="22" customWidth="1"/>
    <col min="15624" max="15873" width="11.42578125" style="22"/>
    <col min="15874" max="15874" width="22.5703125" style="22" customWidth="1"/>
    <col min="15875" max="15875" width="14.7109375" style="22" customWidth="1"/>
    <col min="15876" max="15876" width="17.140625" style="22" customWidth="1"/>
    <col min="15877" max="15877" width="18.42578125" style="22" customWidth="1"/>
    <col min="15878" max="15878" width="15.42578125" style="22" customWidth="1"/>
    <col min="15879" max="15879" width="15.5703125" style="22" customWidth="1"/>
    <col min="15880" max="16129" width="11.42578125" style="22"/>
    <col min="16130" max="16130" width="22.5703125" style="22" customWidth="1"/>
    <col min="16131" max="16131" width="14.7109375" style="22" customWidth="1"/>
    <col min="16132" max="16132" width="17.140625" style="22" customWidth="1"/>
    <col min="16133" max="16133" width="18.42578125" style="22" customWidth="1"/>
    <col min="16134" max="16134" width="15.42578125" style="22" customWidth="1"/>
    <col min="16135" max="16135" width="15.5703125" style="22" customWidth="1"/>
    <col min="16136" max="16384" width="11.42578125" style="22"/>
  </cols>
  <sheetData>
    <row r="8" spans="2:7" ht="8.25" customHeight="1" thickBot="1"/>
    <row r="9" spans="2:7" ht="30" customHeight="1" thickBot="1">
      <c r="B9" s="279" t="s">
        <v>167</v>
      </c>
      <c r="C9" s="283"/>
      <c r="D9" s="283"/>
      <c r="E9" s="283"/>
      <c r="F9" s="283"/>
      <c r="G9" s="284"/>
    </row>
    <row r="10" spans="2:7">
      <c r="B10" s="66"/>
      <c r="C10" s="66"/>
      <c r="D10" s="66"/>
      <c r="E10" s="66"/>
      <c r="F10" s="66"/>
      <c r="G10" s="66"/>
    </row>
    <row r="11" spans="2:7" ht="40.5" customHeight="1">
      <c r="B11" s="111" t="s">
        <v>26</v>
      </c>
      <c r="C11" s="111" t="s">
        <v>110</v>
      </c>
    </row>
    <row r="12" spans="2:7" ht="27.95" customHeight="1">
      <c r="B12" s="69" t="s">
        <v>28</v>
      </c>
      <c r="C12" s="65">
        <v>2</v>
      </c>
    </row>
    <row r="13" spans="2:7" ht="27.95" customHeight="1">
      <c r="B13" s="69" t="s">
        <v>29</v>
      </c>
      <c r="C13" s="65">
        <v>2</v>
      </c>
    </row>
    <row r="14" spans="2:7" ht="27.95" customHeight="1">
      <c r="B14" s="69" t="s">
        <v>30</v>
      </c>
      <c r="C14" s="155">
        <v>5</v>
      </c>
    </row>
    <row r="15" spans="2:7" ht="27.95" customHeight="1">
      <c r="B15" s="69" t="s">
        <v>31</v>
      </c>
      <c r="C15" s="155">
        <v>3</v>
      </c>
    </row>
    <row r="16" spans="2:7" ht="27.95" customHeight="1">
      <c r="B16" s="69" t="s">
        <v>32</v>
      </c>
      <c r="C16" s="65">
        <v>2</v>
      </c>
    </row>
    <row r="17" spans="2:3" ht="27.95" customHeight="1">
      <c r="B17" s="69" t="s">
        <v>33</v>
      </c>
      <c r="C17" s="65">
        <v>1</v>
      </c>
    </row>
    <row r="18" spans="2:3" ht="27.95" customHeight="1">
      <c r="B18" s="69" t="s">
        <v>34</v>
      </c>
      <c r="C18" s="65">
        <v>0</v>
      </c>
    </row>
    <row r="19" spans="2:3" ht="27.95" customHeight="1">
      <c r="B19" s="69" t="s">
        <v>35</v>
      </c>
      <c r="C19" s="65">
        <v>0</v>
      </c>
    </row>
    <row r="20" spans="2:3" ht="27.95" customHeight="1">
      <c r="B20" s="69" t="s">
        <v>36</v>
      </c>
      <c r="C20" s="65">
        <v>0</v>
      </c>
    </row>
    <row r="21" spans="2:3" ht="27.95" customHeight="1">
      <c r="B21" s="69" t="s">
        <v>37</v>
      </c>
      <c r="C21" s="65">
        <v>0</v>
      </c>
    </row>
    <row r="22" spans="2:3" ht="27.95" customHeight="1">
      <c r="B22" s="69" t="s">
        <v>38</v>
      </c>
      <c r="C22" s="65">
        <v>0</v>
      </c>
    </row>
    <row r="23" spans="2:3" ht="27.95" customHeight="1">
      <c r="B23" s="69" t="s">
        <v>39</v>
      </c>
      <c r="C23" s="65">
        <v>0</v>
      </c>
    </row>
    <row r="24" spans="2:3" ht="27.95" customHeight="1">
      <c r="B24" s="69" t="s">
        <v>40</v>
      </c>
      <c r="C24" s="175">
        <v>0</v>
      </c>
    </row>
    <row r="25" spans="2:3" ht="27.95" customHeight="1">
      <c r="B25" s="69" t="s">
        <v>41</v>
      </c>
      <c r="C25" s="65">
        <v>0</v>
      </c>
    </row>
    <row r="26" spans="2:3" ht="27.95" customHeight="1">
      <c r="B26" s="69" t="s">
        <v>42</v>
      </c>
      <c r="C26" s="175">
        <v>0</v>
      </c>
    </row>
    <row r="27" spans="2:3" ht="27.95" customHeight="1">
      <c r="B27" s="69" t="s">
        <v>43</v>
      </c>
      <c r="C27" s="65">
        <v>0</v>
      </c>
    </row>
    <row r="28" spans="2:3" ht="27.95" customHeight="1">
      <c r="B28" s="69" t="s">
        <v>44</v>
      </c>
      <c r="C28" s="65">
        <v>0</v>
      </c>
    </row>
    <row r="29" spans="2:3" ht="27.95" customHeight="1">
      <c r="B29" s="69" t="s">
        <v>45</v>
      </c>
      <c r="C29" s="65">
        <v>0</v>
      </c>
    </row>
    <row r="30" spans="2:3" ht="27.95" customHeight="1">
      <c r="B30" s="69" t="s">
        <v>46</v>
      </c>
      <c r="C30" s="65">
        <v>1</v>
      </c>
    </row>
    <row r="31" spans="2:3" ht="27.95" customHeight="1">
      <c r="B31" s="69" t="s">
        <v>47</v>
      </c>
      <c r="C31" s="65">
        <v>2</v>
      </c>
    </row>
    <row r="32" spans="2:3" ht="27.95" customHeight="1">
      <c r="B32" s="69" t="s">
        <v>48</v>
      </c>
      <c r="C32" s="65">
        <v>1</v>
      </c>
    </row>
    <row r="33" spans="2:9" ht="27.95" customHeight="1">
      <c r="B33" s="69" t="s">
        <v>49</v>
      </c>
      <c r="C33" s="155">
        <v>4</v>
      </c>
    </row>
    <row r="34" spans="2:9" ht="27.95" customHeight="1">
      <c r="B34" s="69" t="s">
        <v>50</v>
      </c>
      <c r="C34" s="65">
        <v>3</v>
      </c>
    </row>
    <row r="35" spans="2:9" ht="27.95" customHeight="1">
      <c r="B35" s="70" t="s">
        <v>51</v>
      </c>
      <c r="C35" s="65">
        <v>3</v>
      </c>
    </row>
    <row r="36" spans="2:9" s="76" customFormat="1" ht="5.25" customHeight="1" thickBot="1">
      <c r="B36" s="62"/>
      <c r="C36" s="63"/>
    </row>
    <row r="37" spans="2:9" ht="27.95" customHeight="1" thickTop="1">
      <c r="B37" s="71" t="s">
        <v>5</v>
      </c>
      <c r="C37" s="72">
        <f>SUM(C12:C36)</f>
        <v>29</v>
      </c>
    </row>
    <row r="38" spans="2:9" ht="27.95" customHeight="1">
      <c r="B38" s="31"/>
      <c r="C38" s="32"/>
      <c r="D38" s="32"/>
      <c r="E38" s="32"/>
      <c r="F38" s="32"/>
      <c r="G38" s="34"/>
    </row>
    <row r="39" spans="2:9" ht="27.95" customHeight="1">
      <c r="B39" s="33"/>
      <c r="C39" s="34"/>
      <c r="D39" s="34"/>
      <c r="E39" s="34"/>
      <c r="F39" s="34"/>
      <c r="G39" s="34"/>
    </row>
    <row r="40" spans="2:9" ht="14.25" customHeight="1">
      <c r="B40" s="31"/>
      <c r="C40" s="31"/>
      <c r="D40" s="31"/>
      <c r="E40" s="32"/>
      <c r="F40" s="32"/>
      <c r="G40" s="34"/>
    </row>
    <row r="41" spans="2:9" ht="30.95" customHeight="1">
      <c r="B41" s="33"/>
      <c r="C41" s="34"/>
      <c r="D41" s="34"/>
      <c r="E41" s="34"/>
      <c r="F41" s="34"/>
      <c r="G41" s="34"/>
    </row>
    <row r="42" spans="2:9" ht="30.95" customHeight="1">
      <c r="B42" s="33"/>
      <c r="C42" s="34"/>
      <c r="D42" s="34"/>
      <c r="E42" s="34"/>
      <c r="F42" s="34"/>
      <c r="G42" s="34"/>
    </row>
    <row r="43" spans="2:9" ht="30.95" customHeight="1">
      <c r="B43" s="285" t="s">
        <v>166</v>
      </c>
      <c r="C43" s="285"/>
      <c r="D43" s="285"/>
      <c r="E43" s="285"/>
      <c r="F43" s="285"/>
      <c r="G43" s="285"/>
      <c r="H43" s="285"/>
      <c r="I43" s="285"/>
    </row>
    <row r="44" spans="2:9" ht="30.95" customHeight="1">
      <c r="B44" s="36"/>
      <c r="C44" s="36"/>
      <c r="D44" s="36"/>
      <c r="E44" s="36"/>
      <c r="F44" s="36"/>
      <c r="G44" s="34"/>
    </row>
    <row r="45" spans="2:9" ht="33" customHeight="1">
      <c r="B45" s="111" t="s">
        <v>53</v>
      </c>
      <c r="C45" s="111" t="s">
        <v>110</v>
      </c>
      <c r="D45" s="36"/>
      <c r="E45" s="36"/>
      <c r="F45" s="36"/>
      <c r="G45" s="34"/>
    </row>
    <row r="46" spans="2:9" ht="21.95" customHeight="1">
      <c r="B46" s="41" t="s">
        <v>54</v>
      </c>
      <c r="C46" s="65">
        <v>3</v>
      </c>
      <c r="D46" s="37"/>
      <c r="E46" s="37"/>
      <c r="F46" s="37"/>
      <c r="G46" s="34"/>
    </row>
    <row r="47" spans="2:9" ht="21.95" customHeight="1">
      <c r="B47" s="24" t="s">
        <v>55</v>
      </c>
      <c r="C47" s="155">
        <v>2</v>
      </c>
      <c r="D47" s="38"/>
      <c r="E47" s="38"/>
      <c r="F47" s="38"/>
      <c r="G47" s="34"/>
    </row>
    <row r="48" spans="2:9" ht="21.95" customHeight="1">
      <c r="B48" s="24" t="s">
        <v>56</v>
      </c>
      <c r="C48" s="155">
        <v>6</v>
      </c>
      <c r="D48" s="39"/>
      <c r="E48" s="39"/>
      <c r="F48" s="39"/>
      <c r="G48" s="34"/>
    </row>
    <row r="49" spans="2:7" ht="21.95" customHeight="1">
      <c r="B49" s="24" t="s">
        <v>57</v>
      </c>
      <c r="C49" s="155">
        <v>2</v>
      </c>
      <c r="D49" s="34"/>
      <c r="E49" s="34"/>
      <c r="F49" s="34"/>
      <c r="G49" s="34"/>
    </row>
    <row r="50" spans="2:7" ht="21.95" customHeight="1">
      <c r="B50" s="24" t="s">
        <v>58</v>
      </c>
      <c r="C50" s="163">
        <v>4</v>
      </c>
      <c r="D50" s="34"/>
      <c r="E50" s="34"/>
      <c r="F50" s="34"/>
      <c r="G50" s="34"/>
    </row>
    <row r="51" spans="2:7" ht="21.95" customHeight="1">
      <c r="B51" s="24" t="s">
        <v>59</v>
      </c>
      <c r="C51" s="65">
        <v>4</v>
      </c>
      <c r="D51" s="34"/>
      <c r="E51" s="34"/>
      <c r="F51" s="34"/>
      <c r="G51" s="34"/>
    </row>
    <row r="52" spans="2:7" ht="21.95" customHeight="1">
      <c r="B52" s="24" t="s">
        <v>60</v>
      </c>
      <c r="C52" s="65">
        <v>4</v>
      </c>
      <c r="D52" s="34"/>
      <c r="E52" s="34"/>
      <c r="F52" s="34"/>
      <c r="G52" s="34"/>
    </row>
    <row r="53" spans="2:7" ht="21.95" customHeight="1">
      <c r="B53" s="24" t="s">
        <v>61</v>
      </c>
      <c r="C53" s="65">
        <v>1</v>
      </c>
      <c r="D53" s="34"/>
      <c r="E53" s="34"/>
      <c r="F53" s="34"/>
      <c r="G53" s="34"/>
    </row>
    <row r="54" spans="2:7" ht="21.95" customHeight="1">
      <c r="B54" s="24" t="s">
        <v>62</v>
      </c>
      <c r="C54" s="65">
        <v>2</v>
      </c>
      <c r="D54" s="32"/>
      <c r="E54" s="32"/>
      <c r="F54" s="32"/>
      <c r="G54" s="34"/>
    </row>
    <row r="55" spans="2:7" ht="21.95" customHeight="1">
      <c r="B55" s="24" t="s">
        <v>63</v>
      </c>
      <c r="C55" s="65">
        <v>0</v>
      </c>
      <c r="D55" s="34"/>
      <c r="E55" s="34"/>
      <c r="F55" s="34"/>
      <c r="G55" s="34"/>
    </row>
    <row r="56" spans="2:7" ht="21.95" customHeight="1">
      <c r="B56" s="24" t="s">
        <v>64</v>
      </c>
      <c r="C56" s="65">
        <v>1</v>
      </c>
      <c r="D56" s="34"/>
      <c r="E56" s="34"/>
      <c r="F56" s="34"/>
      <c r="G56" s="34"/>
    </row>
    <row r="57" spans="2:7" ht="21.95" customHeight="1">
      <c r="B57" s="24" t="s">
        <v>65</v>
      </c>
      <c r="C57" s="65">
        <v>0</v>
      </c>
      <c r="D57" s="34"/>
      <c r="E57" s="34"/>
      <c r="F57" s="34"/>
      <c r="G57" s="34"/>
    </row>
    <row r="58" spans="2:7" ht="21.95" customHeight="1">
      <c r="B58" s="24" t="s">
        <v>66</v>
      </c>
      <c r="C58" s="65">
        <v>0</v>
      </c>
      <c r="D58" s="74"/>
      <c r="E58" s="74"/>
      <c r="F58" s="74"/>
      <c r="G58" s="34"/>
    </row>
    <row r="59" spans="2:7" ht="21.95" customHeight="1">
      <c r="B59" s="24" t="s">
        <v>67</v>
      </c>
      <c r="C59" s="65">
        <v>0</v>
      </c>
      <c r="D59" s="74"/>
      <c r="E59" s="74"/>
      <c r="F59" s="74"/>
      <c r="G59" s="34"/>
    </row>
    <row r="60" spans="2:7" ht="21.95" customHeight="1">
      <c r="B60" s="24" t="s">
        <v>68</v>
      </c>
      <c r="C60" s="65">
        <v>0</v>
      </c>
      <c r="D60" s="74"/>
      <c r="E60" s="74"/>
      <c r="F60" s="74"/>
      <c r="G60" s="34"/>
    </row>
    <row r="61" spans="2:7" ht="21.95" customHeight="1">
      <c r="B61" s="157" t="s">
        <v>104</v>
      </c>
      <c r="C61" s="158">
        <v>0</v>
      </c>
      <c r="D61" s="74"/>
      <c r="E61" s="74"/>
      <c r="F61" s="74"/>
      <c r="G61" s="34"/>
    </row>
    <row r="62" spans="2:7" ht="21.95" customHeight="1">
      <c r="B62" s="161" t="s">
        <v>115</v>
      </c>
      <c r="C62" s="162">
        <v>0</v>
      </c>
      <c r="D62" s="74"/>
      <c r="E62" s="74"/>
      <c r="F62" s="74"/>
      <c r="G62" s="34"/>
    </row>
    <row r="63" spans="2:7" ht="21.95" customHeight="1">
      <c r="B63" s="159" t="s">
        <v>5</v>
      </c>
      <c r="C63" s="160">
        <f>SUM(C46:C62)</f>
        <v>29</v>
      </c>
      <c r="D63" s="74"/>
      <c r="E63" s="74"/>
      <c r="F63" s="74"/>
      <c r="G63" s="34"/>
    </row>
    <row r="64" spans="2:7" ht="21.95" customHeight="1">
      <c r="B64" s="74"/>
      <c r="C64" s="74"/>
      <c r="D64" s="74"/>
      <c r="E64" s="74"/>
      <c r="F64" s="74"/>
      <c r="G64" s="34"/>
    </row>
    <row r="65" spans="2:7" ht="25.5" customHeight="1" thickBot="1">
      <c r="E65" s="74"/>
      <c r="F65" s="74"/>
      <c r="G65" s="34"/>
    </row>
    <row r="66" spans="2:7" ht="57" customHeight="1">
      <c r="B66" s="288" t="s">
        <v>120</v>
      </c>
      <c r="C66" s="289"/>
      <c r="D66" s="122"/>
      <c r="E66" s="74"/>
      <c r="F66" s="74"/>
      <c r="G66" s="34"/>
    </row>
    <row r="67" spans="2:7" ht="13.5" customHeight="1">
      <c r="B67" s="290" t="s">
        <v>152</v>
      </c>
      <c r="C67" s="290"/>
      <c r="D67" s="74"/>
      <c r="E67" s="74"/>
      <c r="F67" s="74"/>
      <c r="G67" s="34"/>
    </row>
    <row r="68" spans="2:7" ht="21.95" customHeight="1">
      <c r="B68" s="112" t="s">
        <v>121</v>
      </c>
      <c r="C68" s="113" t="s">
        <v>100</v>
      </c>
      <c r="D68" s="74"/>
      <c r="E68" s="74"/>
      <c r="F68" s="74"/>
      <c r="G68" s="34"/>
    </row>
    <row r="69" spans="2:7" ht="27" customHeight="1">
      <c r="B69" s="114" t="s">
        <v>98</v>
      </c>
      <c r="C69" s="115">
        <v>26</v>
      </c>
      <c r="D69" s="74"/>
      <c r="E69" s="74"/>
      <c r="F69" s="74"/>
      <c r="G69" s="34"/>
    </row>
    <row r="70" spans="2:7" ht="21.95" customHeight="1">
      <c r="B70" s="116" t="s">
        <v>99</v>
      </c>
      <c r="C70" s="117">
        <v>3</v>
      </c>
      <c r="D70" s="74"/>
      <c r="E70" s="74"/>
      <c r="F70" s="74"/>
      <c r="G70" s="34"/>
    </row>
    <row r="71" spans="2:7" ht="21.95" customHeight="1">
      <c r="E71" s="74"/>
      <c r="F71" s="74"/>
      <c r="G71" s="34"/>
    </row>
    <row r="72" spans="2:7" ht="15">
      <c r="E72" s="74"/>
      <c r="F72" s="74"/>
      <c r="G72" s="34"/>
    </row>
    <row r="73" spans="2:7" ht="15">
      <c r="E73" s="74"/>
      <c r="F73" s="74"/>
      <c r="G73" s="34"/>
    </row>
    <row r="74" spans="2:7" ht="15">
      <c r="B74" s="74"/>
      <c r="C74" s="74"/>
      <c r="D74" s="74"/>
      <c r="E74" s="74"/>
      <c r="F74" s="74"/>
      <c r="G74" s="34"/>
    </row>
    <row r="75" spans="2:7" ht="15.75" thickBot="1">
      <c r="B75" s="74"/>
      <c r="C75" s="74"/>
      <c r="D75" s="74"/>
      <c r="E75" s="74"/>
      <c r="F75" s="74"/>
      <c r="G75" s="34"/>
    </row>
    <row r="76" spans="2:7" ht="27.75" customHeight="1" thickBot="1">
      <c r="B76" s="286" t="s">
        <v>103</v>
      </c>
      <c r="C76" s="287"/>
      <c r="D76" s="74"/>
      <c r="E76" s="74"/>
      <c r="F76" s="74"/>
      <c r="G76" s="34"/>
    </row>
    <row r="77" spans="2:7" ht="15">
      <c r="B77" s="118" t="s">
        <v>13</v>
      </c>
      <c r="C77" s="119">
        <v>24</v>
      </c>
      <c r="D77" s="74"/>
      <c r="E77" s="74"/>
      <c r="F77" s="74"/>
      <c r="G77" s="34"/>
    </row>
    <row r="78" spans="2:7" ht="15.75" thickBot="1">
      <c r="B78" s="120" t="s">
        <v>14</v>
      </c>
      <c r="C78" s="121">
        <v>5</v>
      </c>
      <c r="D78" s="74"/>
      <c r="E78" s="74"/>
      <c r="F78" s="74"/>
      <c r="G78" s="34"/>
    </row>
    <row r="79" spans="2:7" ht="15">
      <c r="B79" s="74"/>
      <c r="C79" s="74"/>
      <c r="D79" s="74"/>
      <c r="E79" s="74"/>
      <c r="F79" s="74"/>
      <c r="G79" s="34"/>
    </row>
    <row r="80" spans="2:7" ht="15">
      <c r="B80" s="74"/>
      <c r="C80" s="74"/>
      <c r="D80" s="74"/>
      <c r="E80" s="74"/>
      <c r="F80" s="74"/>
      <c r="G80" s="34"/>
    </row>
    <row r="81" spans="2:7" ht="15.75">
      <c r="B81" s="74"/>
      <c r="C81" s="74"/>
      <c r="D81" s="74"/>
      <c r="E81" s="74"/>
      <c r="F81" s="74"/>
      <c r="G81" s="75"/>
    </row>
    <row r="82" spans="2:7" ht="15.75">
      <c r="B82" s="74"/>
      <c r="C82" s="74"/>
      <c r="D82" s="74"/>
      <c r="E82" s="74"/>
      <c r="F82" s="74"/>
      <c r="G82" s="32"/>
    </row>
    <row r="83" spans="2:7" ht="15">
      <c r="B83" s="74"/>
      <c r="C83" s="74"/>
      <c r="D83" s="74"/>
      <c r="E83" s="74"/>
      <c r="F83" s="74"/>
      <c r="G83" s="34"/>
    </row>
    <row r="84" spans="2:7" ht="15.75">
      <c r="B84" s="74"/>
      <c r="C84" s="74"/>
      <c r="D84" s="74"/>
      <c r="E84" s="74"/>
      <c r="F84" s="74"/>
      <c r="G84" s="32"/>
    </row>
    <row r="85" spans="2:7" ht="15">
      <c r="B85" s="74"/>
      <c r="C85" s="74"/>
      <c r="D85" s="74"/>
      <c r="E85" s="74"/>
      <c r="F85" s="74"/>
      <c r="G85" s="34"/>
    </row>
    <row r="86" spans="2:7" ht="15">
      <c r="D86" s="74"/>
      <c r="E86" s="74"/>
      <c r="F86" s="74"/>
      <c r="G86" s="34"/>
    </row>
    <row r="87" spans="2:7" ht="15">
      <c r="D87" s="74"/>
      <c r="E87" s="74"/>
      <c r="F87" s="74"/>
      <c r="G87" s="34"/>
    </row>
    <row r="88" spans="2:7">
      <c r="D88" s="74"/>
      <c r="E88" s="74"/>
      <c r="F88" s="74"/>
      <c r="G88" s="36"/>
    </row>
    <row r="89" spans="2:7">
      <c r="D89" s="74"/>
      <c r="E89" s="74"/>
      <c r="F89" s="74"/>
      <c r="G89" s="36"/>
    </row>
    <row r="90" spans="2:7" ht="15.75">
      <c r="D90" s="74"/>
      <c r="E90" s="74"/>
      <c r="F90" s="74"/>
      <c r="G90" s="37"/>
    </row>
    <row r="91" spans="2:7">
      <c r="D91" s="74"/>
      <c r="E91" s="74"/>
      <c r="F91" s="74"/>
      <c r="G91" s="38"/>
    </row>
    <row r="92" spans="2:7" ht="15">
      <c r="D92" s="74"/>
      <c r="E92" s="74"/>
      <c r="F92" s="74"/>
      <c r="G92" s="39"/>
    </row>
    <row r="93" spans="2:7" ht="15">
      <c r="D93" s="74"/>
      <c r="E93" s="74"/>
      <c r="F93" s="74"/>
      <c r="G93" s="34"/>
    </row>
    <row r="94" spans="2:7" ht="15">
      <c r="G94" s="34"/>
    </row>
    <row r="95" spans="2:7" ht="15">
      <c r="G95" s="34"/>
    </row>
    <row r="96" spans="2:7" ht="15">
      <c r="G96" s="34"/>
    </row>
    <row r="97" spans="7:7" ht="15">
      <c r="G97" s="34"/>
    </row>
    <row r="98" spans="7:7" ht="15.75">
      <c r="G98" s="32"/>
    </row>
    <row r="99" spans="7:7" ht="15">
      <c r="G99" s="34"/>
    </row>
    <row r="100" spans="7:7" ht="15">
      <c r="G100" s="34"/>
    </row>
    <row r="101" spans="7:7" ht="15">
      <c r="G101" s="34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31" workbookViewId="0">
      <selection activeCell="C4" sqref="C4"/>
    </sheetView>
  </sheetViews>
  <sheetFormatPr baseColWidth="10" defaultRowHeight="12.75"/>
  <cols>
    <col min="1" max="1" width="4.7109375" style="22" customWidth="1"/>
    <col min="2" max="2" width="67.28515625" style="22" customWidth="1"/>
    <col min="3" max="3" width="41.85546875" style="22" customWidth="1"/>
    <col min="4" max="256" width="11.42578125" style="22"/>
    <col min="257" max="257" width="4" style="22" customWidth="1"/>
    <col min="258" max="258" width="67.28515625" style="22" customWidth="1"/>
    <col min="259" max="259" width="43.85546875" style="22" customWidth="1"/>
    <col min="260" max="512" width="11.42578125" style="22"/>
    <col min="513" max="513" width="4" style="22" customWidth="1"/>
    <col min="514" max="514" width="67.28515625" style="22" customWidth="1"/>
    <col min="515" max="515" width="43.85546875" style="22" customWidth="1"/>
    <col min="516" max="768" width="11.42578125" style="22"/>
    <col min="769" max="769" width="4" style="22" customWidth="1"/>
    <col min="770" max="770" width="67.28515625" style="22" customWidth="1"/>
    <col min="771" max="771" width="43.85546875" style="22" customWidth="1"/>
    <col min="772" max="1024" width="11.42578125" style="22"/>
    <col min="1025" max="1025" width="4" style="22" customWidth="1"/>
    <col min="1026" max="1026" width="67.28515625" style="22" customWidth="1"/>
    <col min="1027" max="1027" width="43.85546875" style="22" customWidth="1"/>
    <col min="1028" max="1280" width="11.42578125" style="22"/>
    <col min="1281" max="1281" width="4" style="22" customWidth="1"/>
    <col min="1282" max="1282" width="67.28515625" style="22" customWidth="1"/>
    <col min="1283" max="1283" width="43.85546875" style="22" customWidth="1"/>
    <col min="1284" max="1536" width="11.42578125" style="22"/>
    <col min="1537" max="1537" width="4" style="22" customWidth="1"/>
    <col min="1538" max="1538" width="67.28515625" style="22" customWidth="1"/>
    <col min="1539" max="1539" width="43.85546875" style="22" customWidth="1"/>
    <col min="1540" max="1792" width="11.42578125" style="22"/>
    <col min="1793" max="1793" width="4" style="22" customWidth="1"/>
    <col min="1794" max="1794" width="67.28515625" style="22" customWidth="1"/>
    <col min="1795" max="1795" width="43.85546875" style="22" customWidth="1"/>
    <col min="1796" max="2048" width="11.42578125" style="22"/>
    <col min="2049" max="2049" width="4" style="22" customWidth="1"/>
    <col min="2050" max="2050" width="67.28515625" style="22" customWidth="1"/>
    <col min="2051" max="2051" width="43.85546875" style="22" customWidth="1"/>
    <col min="2052" max="2304" width="11.42578125" style="22"/>
    <col min="2305" max="2305" width="4" style="22" customWidth="1"/>
    <col min="2306" max="2306" width="67.28515625" style="22" customWidth="1"/>
    <col min="2307" max="2307" width="43.85546875" style="22" customWidth="1"/>
    <col min="2308" max="2560" width="11.42578125" style="22"/>
    <col min="2561" max="2561" width="4" style="22" customWidth="1"/>
    <col min="2562" max="2562" width="67.28515625" style="22" customWidth="1"/>
    <col min="2563" max="2563" width="43.85546875" style="22" customWidth="1"/>
    <col min="2564" max="2816" width="11.42578125" style="22"/>
    <col min="2817" max="2817" width="4" style="22" customWidth="1"/>
    <col min="2818" max="2818" width="67.28515625" style="22" customWidth="1"/>
    <col min="2819" max="2819" width="43.85546875" style="22" customWidth="1"/>
    <col min="2820" max="3072" width="11.42578125" style="22"/>
    <col min="3073" max="3073" width="4" style="22" customWidth="1"/>
    <col min="3074" max="3074" width="67.28515625" style="22" customWidth="1"/>
    <col min="3075" max="3075" width="43.85546875" style="22" customWidth="1"/>
    <col min="3076" max="3328" width="11.42578125" style="22"/>
    <col min="3329" max="3329" width="4" style="22" customWidth="1"/>
    <col min="3330" max="3330" width="67.28515625" style="22" customWidth="1"/>
    <col min="3331" max="3331" width="43.85546875" style="22" customWidth="1"/>
    <col min="3332" max="3584" width="11.42578125" style="22"/>
    <col min="3585" max="3585" width="4" style="22" customWidth="1"/>
    <col min="3586" max="3586" width="67.28515625" style="22" customWidth="1"/>
    <col min="3587" max="3587" width="43.85546875" style="22" customWidth="1"/>
    <col min="3588" max="3840" width="11.42578125" style="22"/>
    <col min="3841" max="3841" width="4" style="22" customWidth="1"/>
    <col min="3842" max="3842" width="67.28515625" style="22" customWidth="1"/>
    <col min="3843" max="3843" width="43.85546875" style="22" customWidth="1"/>
    <col min="3844" max="4096" width="11.42578125" style="22"/>
    <col min="4097" max="4097" width="4" style="22" customWidth="1"/>
    <col min="4098" max="4098" width="67.28515625" style="22" customWidth="1"/>
    <col min="4099" max="4099" width="43.85546875" style="22" customWidth="1"/>
    <col min="4100" max="4352" width="11.42578125" style="22"/>
    <col min="4353" max="4353" width="4" style="22" customWidth="1"/>
    <col min="4354" max="4354" width="67.28515625" style="22" customWidth="1"/>
    <col min="4355" max="4355" width="43.85546875" style="22" customWidth="1"/>
    <col min="4356" max="4608" width="11.42578125" style="22"/>
    <col min="4609" max="4609" width="4" style="22" customWidth="1"/>
    <col min="4610" max="4610" width="67.28515625" style="22" customWidth="1"/>
    <col min="4611" max="4611" width="43.85546875" style="22" customWidth="1"/>
    <col min="4612" max="4864" width="11.42578125" style="22"/>
    <col min="4865" max="4865" width="4" style="22" customWidth="1"/>
    <col min="4866" max="4866" width="67.28515625" style="22" customWidth="1"/>
    <col min="4867" max="4867" width="43.85546875" style="22" customWidth="1"/>
    <col min="4868" max="5120" width="11.42578125" style="22"/>
    <col min="5121" max="5121" width="4" style="22" customWidth="1"/>
    <col min="5122" max="5122" width="67.28515625" style="22" customWidth="1"/>
    <col min="5123" max="5123" width="43.85546875" style="22" customWidth="1"/>
    <col min="5124" max="5376" width="11.42578125" style="22"/>
    <col min="5377" max="5377" width="4" style="22" customWidth="1"/>
    <col min="5378" max="5378" width="67.28515625" style="22" customWidth="1"/>
    <col min="5379" max="5379" width="43.85546875" style="22" customWidth="1"/>
    <col min="5380" max="5632" width="11.42578125" style="22"/>
    <col min="5633" max="5633" width="4" style="22" customWidth="1"/>
    <col min="5634" max="5634" width="67.28515625" style="22" customWidth="1"/>
    <col min="5635" max="5635" width="43.85546875" style="22" customWidth="1"/>
    <col min="5636" max="5888" width="11.42578125" style="22"/>
    <col min="5889" max="5889" width="4" style="22" customWidth="1"/>
    <col min="5890" max="5890" width="67.28515625" style="22" customWidth="1"/>
    <col min="5891" max="5891" width="43.85546875" style="22" customWidth="1"/>
    <col min="5892" max="6144" width="11.42578125" style="22"/>
    <col min="6145" max="6145" width="4" style="22" customWidth="1"/>
    <col min="6146" max="6146" width="67.28515625" style="22" customWidth="1"/>
    <col min="6147" max="6147" width="43.85546875" style="22" customWidth="1"/>
    <col min="6148" max="6400" width="11.42578125" style="22"/>
    <col min="6401" max="6401" width="4" style="22" customWidth="1"/>
    <col min="6402" max="6402" width="67.28515625" style="22" customWidth="1"/>
    <col min="6403" max="6403" width="43.85546875" style="22" customWidth="1"/>
    <col min="6404" max="6656" width="11.42578125" style="22"/>
    <col min="6657" max="6657" width="4" style="22" customWidth="1"/>
    <col min="6658" max="6658" width="67.28515625" style="22" customWidth="1"/>
    <col min="6659" max="6659" width="43.85546875" style="22" customWidth="1"/>
    <col min="6660" max="6912" width="11.42578125" style="22"/>
    <col min="6913" max="6913" width="4" style="22" customWidth="1"/>
    <col min="6914" max="6914" width="67.28515625" style="22" customWidth="1"/>
    <col min="6915" max="6915" width="43.85546875" style="22" customWidth="1"/>
    <col min="6916" max="7168" width="11.42578125" style="22"/>
    <col min="7169" max="7169" width="4" style="22" customWidth="1"/>
    <col min="7170" max="7170" width="67.28515625" style="22" customWidth="1"/>
    <col min="7171" max="7171" width="43.85546875" style="22" customWidth="1"/>
    <col min="7172" max="7424" width="11.42578125" style="22"/>
    <col min="7425" max="7425" width="4" style="22" customWidth="1"/>
    <col min="7426" max="7426" width="67.28515625" style="22" customWidth="1"/>
    <col min="7427" max="7427" width="43.85546875" style="22" customWidth="1"/>
    <col min="7428" max="7680" width="11.42578125" style="22"/>
    <col min="7681" max="7681" width="4" style="22" customWidth="1"/>
    <col min="7682" max="7682" width="67.28515625" style="22" customWidth="1"/>
    <col min="7683" max="7683" width="43.85546875" style="22" customWidth="1"/>
    <col min="7684" max="7936" width="11.42578125" style="22"/>
    <col min="7937" max="7937" width="4" style="22" customWidth="1"/>
    <col min="7938" max="7938" width="67.28515625" style="22" customWidth="1"/>
    <col min="7939" max="7939" width="43.85546875" style="22" customWidth="1"/>
    <col min="7940" max="8192" width="11.42578125" style="22"/>
    <col min="8193" max="8193" width="4" style="22" customWidth="1"/>
    <col min="8194" max="8194" width="67.28515625" style="22" customWidth="1"/>
    <col min="8195" max="8195" width="43.85546875" style="22" customWidth="1"/>
    <col min="8196" max="8448" width="11.42578125" style="22"/>
    <col min="8449" max="8449" width="4" style="22" customWidth="1"/>
    <col min="8450" max="8450" width="67.28515625" style="22" customWidth="1"/>
    <col min="8451" max="8451" width="43.85546875" style="22" customWidth="1"/>
    <col min="8452" max="8704" width="11.42578125" style="22"/>
    <col min="8705" max="8705" width="4" style="22" customWidth="1"/>
    <col min="8706" max="8706" width="67.28515625" style="22" customWidth="1"/>
    <col min="8707" max="8707" width="43.85546875" style="22" customWidth="1"/>
    <col min="8708" max="8960" width="11.42578125" style="22"/>
    <col min="8961" max="8961" width="4" style="22" customWidth="1"/>
    <col min="8962" max="8962" width="67.28515625" style="22" customWidth="1"/>
    <col min="8963" max="8963" width="43.85546875" style="22" customWidth="1"/>
    <col min="8964" max="9216" width="11.42578125" style="22"/>
    <col min="9217" max="9217" width="4" style="22" customWidth="1"/>
    <col min="9218" max="9218" width="67.28515625" style="22" customWidth="1"/>
    <col min="9219" max="9219" width="43.85546875" style="22" customWidth="1"/>
    <col min="9220" max="9472" width="11.42578125" style="22"/>
    <col min="9473" max="9473" width="4" style="22" customWidth="1"/>
    <col min="9474" max="9474" width="67.28515625" style="22" customWidth="1"/>
    <col min="9475" max="9475" width="43.85546875" style="22" customWidth="1"/>
    <col min="9476" max="9728" width="11.42578125" style="22"/>
    <col min="9729" max="9729" width="4" style="22" customWidth="1"/>
    <col min="9730" max="9730" width="67.28515625" style="22" customWidth="1"/>
    <col min="9731" max="9731" width="43.85546875" style="22" customWidth="1"/>
    <col min="9732" max="9984" width="11.42578125" style="22"/>
    <col min="9985" max="9985" width="4" style="22" customWidth="1"/>
    <col min="9986" max="9986" width="67.28515625" style="22" customWidth="1"/>
    <col min="9987" max="9987" width="43.85546875" style="22" customWidth="1"/>
    <col min="9988" max="10240" width="11.42578125" style="22"/>
    <col min="10241" max="10241" width="4" style="22" customWidth="1"/>
    <col min="10242" max="10242" width="67.28515625" style="22" customWidth="1"/>
    <col min="10243" max="10243" width="43.85546875" style="22" customWidth="1"/>
    <col min="10244" max="10496" width="11.42578125" style="22"/>
    <col min="10497" max="10497" width="4" style="22" customWidth="1"/>
    <col min="10498" max="10498" width="67.28515625" style="22" customWidth="1"/>
    <col min="10499" max="10499" width="43.85546875" style="22" customWidth="1"/>
    <col min="10500" max="10752" width="11.42578125" style="22"/>
    <col min="10753" max="10753" width="4" style="22" customWidth="1"/>
    <col min="10754" max="10754" width="67.28515625" style="22" customWidth="1"/>
    <col min="10755" max="10755" width="43.85546875" style="22" customWidth="1"/>
    <col min="10756" max="11008" width="11.42578125" style="22"/>
    <col min="11009" max="11009" width="4" style="22" customWidth="1"/>
    <col min="11010" max="11010" width="67.28515625" style="22" customWidth="1"/>
    <col min="11011" max="11011" width="43.85546875" style="22" customWidth="1"/>
    <col min="11012" max="11264" width="11.42578125" style="22"/>
    <col min="11265" max="11265" width="4" style="22" customWidth="1"/>
    <col min="11266" max="11266" width="67.28515625" style="22" customWidth="1"/>
    <col min="11267" max="11267" width="43.85546875" style="22" customWidth="1"/>
    <col min="11268" max="11520" width="11.42578125" style="22"/>
    <col min="11521" max="11521" width="4" style="22" customWidth="1"/>
    <col min="11522" max="11522" width="67.28515625" style="22" customWidth="1"/>
    <col min="11523" max="11523" width="43.85546875" style="22" customWidth="1"/>
    <col min="11524" max="11776" width="11.42578125" style="22"/>
    <col min="11777" max="11777" width="4" style="22" customWidth="1"/>
    <col min="11778" max="11778" width="67.28515625" style="22" customWidth="1"/>
    <col min="11779" max="11779" width="43.85546875" style="22" customWidth="1"/>
    <col min="11780" max="12032" width="11.42578125" style="22"/>
    <col min="12033" max="12033" width="4" style="22" customWidth="1"/>
    <col min="12034" max="12034" width="67.28515625" style="22" customWidth="1"/>
    <col min="12035" max="12035" width="43.85546875" style="22" customWidth="1"/>
    <col min="12036" max="12288" width="11.42578125" style="22"/>
    <col min="12289" max="12289" width="4" style="22" customWidth="1"/>
    <col min="12290" max="12290" width="67.28515625" style="22" customWidth="1"/>
    <col min="12291" max="12291" width="43.85546875" style="22" customWidth="1"/>
    <col min="12292" max="12544" width="11.42578125" style="22"/>
    <col min="12545" max="12545" width="4" style="22" customWidth="1"/>
    <col min="12546" max="12546" width="67.28515625" style="22" customWidth="1"/>
    <col min="12547" max="12547" width="43.85546875" style="22" customWidth="1"/>
    <col min="12548" max="12800" width="11.42578125" style="22"/>
    <col min="12801" max="12801" width="4" style="22" customWidth="1"/>
    <col min="12802" max="12802" width="67.28515625" style="22" customWidth="1"/>
    <col min="12803" max="12803" width="43.85546875" style="22" customWidth="1"/>
    <col min="12804" max="13056" width="11.42578125" style="22"/>
    <col min="13057" max="13057" width="4" style="22" customWidth="1"/>
    <col min="13058" max="13058" width="67.28515625" style="22" customWidth="1"/>
    <col min="13059" max="13059" width="43.85546875" style="22" customWidth="1"/>
    <col min="13060" max="13312" width="11.42578125" style="22"/>
    <col min="13313" max="13313" width="4" style="22" customWidth="1"/>
    <col min="13314" max="13314" width="67.28515625" style="22" customWidth="1"/>
    <col min="13315" max="13315" width="43.85546875" style="22" customWidth="1"/>
    <col min="13316" max="13568" width="11.42578125" style="22"/>
    <col min="13569" max="13569" width="4" style="22" customWidth="1"/>
    <col min="13570" max="13570" width="67.28515625" style="22" customWidth="1"/>
    <col min="13571" max="13571" width="43.85546875" style="22" customWidth="1"/>
    <col min="13572" max="13824" width="11.42578125" style="22"/>
    <col min="13825" max="13825" width="4" style="22" customWidth="1"/>
    <col min="13826" max="13826" width="67.28515625" style="22" customWidth="1"/>
    <col min="13827" max="13827" width="43.85546875" style="22" customWidth="1"/>
    <col min="13828" max="14080" width="11.42578125" style="22"/>
    <col min="14081" max="14081" width="4" style="22" customWidth="1"/>
    <col min="14082" max="14082" width="67.28515625" style="22" customWidth="1"/>
    <col min="14083" max="14083" width="43.85546875" style="22" customWidth="1"/>
    <col min="14084" max="14336" width="11.42578125" style="22"/>
    <col min="14337" max="14337" width="4" style="22" customWidth="1"/>
    <col min="14338" max="14338" width="67.28515625" style="22" customWidth="1"/>
    <col min="14339" max="14339" width="43.85546875" style="22" customWidth="1"/>
    <col min="14340" max="14592" width="11.42578125" style="22"/>
    <col min="14593" max="14593" width="4" style="22" customWidth="1"/>
    <col min="14594" max="14594" width="67.28515625" style="22" customWidth="1"/>
    <col min="14595" max="14595" width="43.85546875" style="22" customWidth="1"/>
    <col min="14596" max="14848" width="11.42578125" style="22"/>
    <col min="14849" max="14849" width="4" style="22" customWidth="1"/>
    <col min="14850" max="14850" width="67.28515625" style="22" customWidth="1"/>
    <col min="14851" max="14851" width="43.85546875" style="22" customWidth="1"/>
    <col min="14852" max="15104" width="11.42578125" style="22"/>
    <col min="15105" max="15105" width="4" style="22" customWidth="1"/>
    <col min="15106" max="15106" width="67.28515625" style="22" customWidth="1"/>
    <col min="15107" max="15107" width="43.85546875" style="22" customWidth="1"/>
    <col min="15108" max="15360" width="11.42578125" style="22"/>
    <col min="15361" max="15361" width="4" style="22" customWidth="1"/>
    <col min="15362" max="15362" width="67.28515625" style="22" customWidth="1"/>
    <col min="15363" max="15363" width="43.85546875" style="22" customWidth="1"/>
    <col min="15364" max="15616" width="11.42578125" style="22"/>
    <col min="15617" max="15617" width="4" style="22" customWidth="1"/>
    <col min="15618" max="15618" width="67.28515625" style="22" customWidth="1"/>
    <col min="15619" max="15619" width="43.85546875" style="22" customWidth="1"/>
    <col min="15620" max="15872" width="11.42578125" style="22"/>
    <col min="15873" max="15873" width="4" style="22" customWidth="1"/>
    <col min="15874" max="15874" width="67.28515625" style="22" customWidth="1"/>
    <col min="15875" max="15875" width="43.85546875" style="22" customWidth="1"/>
    <col min="15876" max="16128" width="11.42578125" style="22"/>
    <col min="16129" max="16129" width="4" style="22" customWidth="1"/>
    <col min="16130" max="16130" width="67.28515625" style="22" customWidth="1"/>
    <col min="16131" max="16131" width="43.85546875" style="22" customWidth="1"/>
    <col min="16132" max="16384" width="11.42578125" style="22"/>
  </cols>
  <sheetData>
    <row r="8" spans="2:3" ht="1.5" customHeight="1"/>
    <row r="9" spans="2:3" ht="9" customHeight="1" thickBot="1"/>
    <row r="10" spans="2:3" ht="33.75" customHeight="1" thickBot="1">
      <c r="B10" s="279" t="s">
        <v>168</v>
      </c>
      <c r="C10" s="284"/>
    </row>
    <row r="11" spans="2:3" ht="3" customHeight="1">
      <c r="B11" s="77"/>
      <c r="C11" s="78"/>
    </row>
    <row r="12" spans="2:3" ht="36" customHeight="1">
      <c r="B12" s="98" t="s">
        <v>76</v>
      </c>
      <c r="C12" s="99" t="s">
        <v>77</v>
      </c>
    </row>
    <row r="13" spans="2:3" ht="27.95" customHeight="1">
      <c r="B13" s="79" t="s">
        <v>78</v>
      </c>
      <c r="C13" s="80">
        <v>607</v>
      </c>
    </row>
    <row r="14" spans="2:3" ht="27.95" customHeight="1">
      <c r="B14" s="79" t="s">
        <v>79</v>
      </c>
      <c r="C14" s="80">
        <v>476</v>
      </c>
    </row>
    <row r="15" spans="2:3" ht="27.95" customHeight="1">
      <c r="B15" s="79" t="s">
        <v>80</v>
      </c>
      <c r="C15" s="80">
        <v>467</v>
      </c>
    </row>
    <row r="16" spans="2:3" ht="27.95" customHeight="1">
      <c r="B16" s="79" t="s">
        <v>81</v>
      </c>
      <c r="C16" s="80">
        <v>0</v>
      </c>
    </row>
    <row r="17" spans="2:3" ht="27.95" customHeight="1">
      <c r="B17" s="79" t="s">
        <v>82</v>
      </c>
      <c r="C17" s="80">
        <v>123</v>
      </c>
    </row>
    <row r="18" spans="2:3" ht="27.95" customHeight="1" thickBot="1">
      <c r="B18" s="81" t="s">
        <v>83</v>
      </c>
      <c r="C18" s="82">
        <v>55</v>
      </c>
    </row>
    <row r="19" spans="2:3" ht="4.5" customHeight="1" thickBot="1">
      <c r="B19" s="83"/>
      <c r="C19" s="84"/>
    </row>
    <row r="20" spans="2:3" ht="33.75" customHeight="1" thickBot="1">
      <c r="B20" s="102" t="s">
        <v>97</v>
      </c>
      <c r="C20" s="101" t="s">
        <v>169</v>
      </c>
    </row>
    <row r="21" spans="2:3" ht="3.75" customHeight="1" thickBot="1">
      <c r="B21" s="85"/>
      <c r="C21" s="86"/>
    </row>
    <row r="22" spans="2:3" ht="27.95" customHeight="1">
      <c r="B22" s="87" t="s">
        <v>84</v>
      </c>
      <c r="C22" s="88" t="s">
        <v>77</v>
      </c>
    </row>
    <row r="23" spans="2:3" ht="27.95" customHeight="1">
      <c r="B23" s="79" t="s">
        <v>85</v>
      </c>
      <c r="C23" s="89">
        <v>609</v>
      </c>
    </row>
    <row r="24" spans="2:3" ht="27.95" customHeight="1">
      <c r="B24" s="79" t="s">
        <v>179</v>
      </c>
      <c r="C24" s="89">
        <v>6</v>
      </c>
    </row>
    <row r="25" spans="2:3" ht="27.95" customHeight="1">
      <c r="B25" s="104" t="s">
        <v>86</v>
      </c>
      <c r="C25" s="106">
        <v>84</v>
      </c>
    </row>
    <row r="26" spans="2:3" ht="27.95" customHeight="1">
      <c r="B26" s="105" t="s">
        <v>87</v>
      </c>
      <c r="C26" s="107">
        <v>0</v>
      </c>
    </row>
    <row r="27" spans="2:3" ht="27.95" customHeight="1">
      <c r="B27" s="105" t="s">
        <v>88</v>
      </c>
      <c r="C27" s="107">
        <v>16</v>
      </c>
    </row>
    <row r="28" spans="2:3" ht="27.95" customHeight="1">
      <c r="B28" s="105" t="s">
        <v>89</v>
      </c>
      <c r="C28" s="107">
        <v>0</v>
      </c>
    </row>
    <row r="29" spans="2:3" ht="27.95" customHeight="1">
      <c r="B29" s="105" t="s">
        <v>90</v>
      </c>
      <c r="C29" s="107">
        <v>0</v>
      </c>
    </row>
    <row r="30" spans="2:3" ht="32.25" customHeight="1">
      <c r="B30" s="105" t="s">
        <v>91</v>
      </c>
      <c r="C30" s="107">
        <v>2</v>
      </c>
    </row>
    <row r="31" spans="2:3" ht="10.5" customHeight="1" thickBot="1">
      <c r="B31" s="108"/>
      <c r="C31" s="109"/>
    </row>
    <row r="32" spans="2:3" ht="11.25" customHeight="1" thickBot="1">
      <c r="B32" s="90"/>
      <c r="C32" s="34"/>
    </row>
    <row r="33" spans="2:3" ht="48" customHeight="1" thickBot="1">
      <c r="B33" s="91" t="s">
        <v>111</v>
      </c>
      <c r="C33" s="92">
        <f>C23+C25+C27+C28+C29+C30+C24+C26</f>
        <v>717</v>
      </c>
    </row>
    <row r="34" spans="2:3" ht="11.25" customHeight="1" thickBot="1">
      <c r="B34" s="93"/>
      <c r="C34" s="94"/>
    </row>
    <row r="35" spans="2:3" ht="30" customHeight="1" thickBot="1">
      <c r="B35" s="102" t="s">
        <v>96</v>
      </c>
      <c r="C35" s="100" t="s">
        <v>170</v>
      </c>
    </row>
    <row r="36" spans="2:3" ht="10.5" customHeight="1" thickBot="1">
      <c r="B36" s="95"/>
      <c r="C36" s="86"/>
    </row>
    <row r="37" spans="2:3" ht="27.95" customHeight="1">
      <c r="B37" s="87" t="s">
        <v>92</v>
      </c>
      <c r="C37" s="96"/>
    </row>
    <row r="38" spans="2:3" ht="25.5" customHeight="1">
      <c r="B38" s="79" t="s">
        <v>93</v>
      </c>
      <c r="C38" s="80">
        <v>139</v>
      </c>
    </row>
    <row r="39" spans="2:3" ht="24.75" customHeight="1">
      <c r="B39" s="79" t="s">
        <v>94</v>
      </c>
      <c r="C39" s="80">
        <v>156</v>
      </c>
    </row>
    <row r="40" spans="2:3" ht="24" customHeight="1" thickBot="1">
      <c r="B40" s="81" t="s">
        <v>95</v>
      </c>
      <c r="C40" s="82">
        <v>68</v>
      </c>
    </row>
    <row r="41" spans="2:3" ht="10.5" customHeight="1" thickBot="1">
      <c r="B41" s="90"/>
      <c r="C41" s="34"/>
    </row>
    <row r="42" spans="2:3" ht="27.95" customHeight="1">
      <c r="B42" s="52" t="s">
        <v>5</v>
      </c>
      <c r="C42" s="97">
        <f>SUM(C38:C41)</f>
        <v>363</v>
      </c>
    </row>
    <row r="43" spans="2:3" ht="27.95" customHeight="1">
      <c r="B43" s="27"/>
      <c r="C43" s="28"/>
    </row>
    <row r="44" spans="2:3" ht="27.95" customHeight="1">
      <c r="B44" s="30"/>
      <c r="C44" s="29"/>
    </row>
    <row r="45" spans="2:3" ht="27.95" customHeight="1">
      <c r="B45" s="31"/>
      <c r="C45" s="31"/>
    </row>
    <row r="46" spans="2:3" ht="30.95" customHeight="1">
      <c r="B46" s="33"/>
      <c r="C46" s="34"/>
    </row>
    <row r="47" spans="2:3" ht="30.95" customHeight="1">
      <c r="B47" s="33"/>
      <c r="C47" s="34"/>
    </row>
    <row r="48" spans="2:3" ht="30.95" customHeight="1">
      <c r="B48" s="35"/>
      <c r="C48" s="34"/>
    </row>
    <row r="49" spans="2:3" ht="30.95" customHeight="1">
      <c r="B49" s="36"/>
      <c r="C49" s="36"/>
    </row>
    <row r="50" spans="2:3" ht="30.95" customHeight="1">
      <c r="B50" s="36"/>
      <c r="C50" s="36"/>
    </row>
    <row r="51" spans="2:3" ht="30.95" customHeight="1">
      <c r="B51" s="37"/>
      <c r="C51" s="37"/>
    </row>
    <row r="52" spans="2:3" ht="30.95" customHeight="1">
      <c r="B52" s="38"/>
      <c r="C52" s="38"/>
    </row>
    <row r="53" spans="2:3" ht="30.95" customHeight="1">
      <c r="B53" s="39"/>
      <c r="C53" s="39"/>
    </row>
    <row r="54" spans="2:3" ht="30.95" customHeight="1">
      <c r="B54" s="33"/>
      <c r="C54" s="34"/>
    </row>
    <row r="55" spans="2:3" ht="30.95" customHeight="1">
      <c r="B55" s="33"/>
      <c r="C55" s="34"/>
    </row>
    <row r="56" spans="2:3" ht="30.95" customHeight="1">
      <c r="B56" s="33"/>
      <c r="C56" s="34"/>
    </row>
    <row r="57" spans="2:3" ht="30.95" customHeight="1">
      <c r="B57" s="33"/>
      <c r="C57" s="34"/>
    </row>
    <row r="58" spans="2:3" ht="30.95" customHeight="1">
      <c r="B58" s="33"/>
      <c r="C58" s="34"/>
    </row>
    <row r="59" spans="2:3" ht="30.95" customHeight="1">
      <c r="B59" s="40"/>
      <c r="C59" s="32"/>
    </row>
    <row r="60" spans="2:3" ht="30.95" customHeight="1">
      <c r="B60" s="33"/>
      <c r="C60" s="34"/>
    </row>
    <row r="61" spans="2:3" ht="30.95" customHeight="1">
      <c r="B61" s="33"/>
      <c r="C61" s="34"/>
    </row>
    <row r="62" spans="2:3" ht="30.95" customHeight="1">
      <c r="B62" s="35"/>
      <c r="C62" s="34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zoomScale="75" zoomScaleNormal="50" zoomScaleSheetLayoutView="75" zoomScalePageLayoutView="75" workbookViewId="0">
      <selection activeCell="N31" sqref="N31:N33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>
      <c r="B9" s="291" t="s">
        <v>171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139"/>
    </row>
    <row r="11" spans="2:16">
      <c r="B11" s="5"/>
      <c r="C11" s="5"/>
    </row>
    <row r="12" spans="2:16" ht="36" customHeight="1">
      <c r="B12" s="19" t="s">
        <v>0</v>
      </c>
      <c r="C12" s="219" t="s">
        <v>151</v>
      </c>
      <c r="E12" s="194">
        <v>100</v>
      </c>
    </row>
    <row r="13" spans="2:16" ht="36" customHeight="1">
      <c r="B13" s="18" t="s">
        <v>172</v>
      </c>
      <c r="C13" s="271">
        <v>265</v>
      </c>
    </row>
    <row r="14" spans="2:16" ht="30.95" customHeight="1">
      <c r="B14" s="18" t="s">
        <v>158</v>
      </c>
      <c r="C14" s="270">
        <v>288</v>
      </c>
    </row>
    <row r="15" spans="2:16" ht="12.75" customHeight="1" thickBot="1">
      <c r="B15" s="269"/>
      <c r="C15" s="164"/>
      <c r="D15" s="9"/>
    </row>
    <row r="16" spans="2:16" ht="39.75" customHeight="1" thickTop="1">
      <c r="B16" s="20" t="s">
        <v>22</v>
      </c>
      <c r="C16" s="220">
        <f>(C14*E12/C13)-100</f>
        <v>8.6792452830188722</v>
      </c>
    </row>
    <row r="25" spans="2:3" ht="15.75" thickBot="1"/>
    <row r="26" spans="2:3">
      <c r="B26" s="165" t="s">
        <v>118</v>
      </c>
      <c r="C26" s="172">
        <v>80</v>
      </c>
    </row>
    <row r="27" spans="2:3">
      <c r="B27" s="166" t="s">
        <v>155</v>
      </c>
      <c r="C27" s="173">
        <v>124</v>
      </c>
    </row>
    <row r="28" spans="2:3">
      <c r="B28" s="166" t="s">
        <v>180</v>
      </c>
      <c r="C28" s="173">
        <v>47</v>
      </c>
    </row>
    <row r="29" spans="2:3" ht="15.75" thickBot="1">
      <c r="B29" s="167" t="s">
        <v>154</v>
      </c>
      <c r="C29" s="174">
        <v>14</v>
      </c>
    </row>
    <row r="30" spans="2:3">
      <c r="C30" s="11">
        <f>SUM(C26:C29)</f>
        <v>265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CONSIG. M.P.</vt:lpstr>
      <vt:lpstr>DETENIDOS</vt:lpstr>
      <vt:lpstr>SALIDAS DIF.  MULTA</vt:lpstr>
      <vt:lpstr>AREA MEDICA</vt:lpstr>
      <vt:lpstr>JUZG COLEGIADO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2018-09-05T23:17:06Z</cp:lastPrinted>
  <dcterms:created xsi:type="dcterms:W3CDTF">2014-01-30T18:25:03Z</dcterms:created>
  <dcterms:modified xsi:type="dcterms:W3CDTF">2019-09-09T23:12:43Z</dcterms:modified>
</cp:coreProperties>
</file>